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460" windowHeight="10140" tabRatio="890"/>
  </bookViews>
  <sheets>
    <sheet name="附件1规范口腔类医疗服务项目医保支付表" sheetId="72" r:id="rId1"/>
    <sheet name="附件2废止口腔类部分医疗服务项目支付标准表" sheetId="76" r:id="rId2"/>
    <sheet name="附件1-规范骨骼肌肉类医疗服务价格项目医保支付表" sheetId="77" r:id="rId3"/>
    <sheet name="附件2-废止部分医疗服务项目医保支付标准表" sheetId="78" r:id="rId4"/>
  </sheets>
  <definedNames>
    <definedName name="_xlnm._FilterDatabase" localSheetId="1" hidden="1">附件2废止口腔类部分医疗服务项目支付标准表!$A$1:$L$164</definedName>
    <definedName name="_xlnm._FilterDatabase" localSheetId="2" hidden="1">'附件1-规范骨骼肌肉类医疗服务价格项目医保支付表'!$A$3:$O$240</definedName>
    <definedName name="_xlnm._FilterDatabase" localSheetId="3" hidden="1">'附件2-废止部分医疗服务项目医保支付标准表'!$A$3:$M$233</definedName>
    <definedName name="_xlnm._FilterDatabase" localSheetId="0" hidden="1">附件1规范口腔类医疗服务项目医保支付表!$A$3:$O$200</definedName>
    <definedName name="_xlnm.Print_Titles" localSheetId="0">附件1规范口腔类医疗服务项目医保支付表!$2:$4</definedName>
    <definedName name="_xlnm.Print_Titles" localSheetId="1">附件2废止口腔类部分医疗服务项目支付标准表!$2:$4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<sst xmlns="http://schemas.openxmlformats.org/spreadsheetml/2006/main" count="3966" uniqueCount="2029">
  <si>
    <t>附件1</t>
  </si>
  <si>
    <t>规范口腔类医疗服务项目医保支付标准表</t>
  </si>
  <si>
    <t>序号</t>
  </si>
  <si>
    <t>项目编码</t>
  </si>
  <si>
    <t>项目名称</t>
  </si>
  <si>
    <t>服务产出</t>
  </si>
  <si>
    <t>价格构成</t>
  </si>
  <si>
    <t>加收项</t>
  </si>
  <si>
    <t>扩展项</t>
  </si>
  <si>
    <t>支付单位</t>
  </si>
  <si>
    <t>备注</t>
  </si>
  <si>
    <t>医保最高支付标准（元）</t>
  </si>
  <si>
    <t>项目等级</t>
  </si>
  <si>
    <t>增负比例</t>
  </si>
  <si>
    <t>支付范围</t>
  </si>
  <si>
    <t>三级医疗机构</t>
  </si>
  <si>
    <t>二级医疗机构</t>
  </si>
  <si>
    <t>一级医疗机构</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</si>
  <si>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</si>
  <si>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</si>
  <si>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</si>
  <si>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</si>
  <si>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疗程</t>
  </si>
  <si>
    <t>“疗程”指从错合矫治治疗开始到结束。</t>
  </si>
  <si>
    <t>C</t>
  </si>
  <si>
    <t>013105020020000</t>
  </si>
  <si>
    <t>乳牙期错合矫治费（复杂）</t>
  </si>
  <si>
    <t>通过矫治器安装调整进行疑难复杂情况的乳牙错合畸形的早期矫治。</t>
  </si>
  <si>
    <t>1.复杂指：骨性Ⅲ类、上颌或上牙弓狭窄、伴颅颌面先天畸形、后牙反合或锁合的情况。
2.“疗程”指从错合矫治治疗开始到结束。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</si>
  <si>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</si>
  <si>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</si>
  <si>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</si>
  <si>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</si>
  <si>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</si>
  <si>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</si>
  <si>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1.复杂指：开合、后牙反合、III度深覆合、后牙锁合、上颌前突（ANB≥7度）或下颌前突（ANB≤0度）、伴颅颌面畸形、伴颞下颌关节病、阻生牙的情况。
2.“疗程”指从错合矫治治疗开始到结束。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</si>
  <si>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</si>
  <si>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</si>
  <si>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</si>
  <si>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</si>
  <si>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</si>
  <si>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</si>
  <si>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1.复杂指：开合、后牙反合、III度深覆合、后牙锁合、严重上颌前突（ANB≥7度）、伴颅颌面畸形、伴颞下颌关节病、阻生牙的情况。
2.“疗程”指从错合矫治治疗开始到结束。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</si>
  <si>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</si>
  <si>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</si>
  <si>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</si>
  <si>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</si>
  <si>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</si>
  <si>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</si>
  <si>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1.复杂指：开合、III度深覆合、后牙反合、后牙锁合、下颌前突（ANB≤0度）、伴颅颌面畸形、伴颞下颌关节病、阻生牙的情况。
2.“疗程”指从错合矫治治疗开始到结束。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</si>
  <si>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</si>
  <si>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</si>
  <si>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</si>
  <si>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2.“疗程”指从错合矫治治疗开始到结束。</t>
  </si>
  <si>
    <t>013105020100000</t>
  </si>
  <si>
    <t>恒牙期Ⅰ类错合矫治费（复杂）</t>
  </si>
  <si>
    <t>通过矫治器安装调整进行疑难复杂情况的恒牙期Ⅰ类错合畸形的矫治。</t>
  </si>
  <si>
    <t>1.复杂指：18岁以上（不含18岁）、开合、III度深覆合、拔磨牙后关闭间隙、磨牙或牙弓远中移动、阻生牙、伴颅颌面畸形、伴颞下颌关节病、正畸-正颌手术联合治疗、舌侧矫治的情况。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</si>
  <si>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</si>
  <si>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</si>
  <si>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</si>
  <si>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</si>
  <si>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</si>
  <si>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</si>
  <si>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</si>
  <si>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</si>
  <si>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</si>
  <si>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</si>
  <si>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</si>
  <si>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</si>
  <si>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</si>
  <si>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</si>
  <si>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013105020150000</t>
  </si>
  <si>
    <t>恒牙期Ⅰ类错合矫形功能治疗费</t>
  </si>
  <si>
    <t>通过针对性矫治器的安装进行恒牙期I类错合畸形的矫形和功能治疗。</t>
  </si>
  <si>
    <t>“疗程”指从错合矫形治疗开始到结束。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</si>
  <si>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</si>
  <si>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</si>
  <si>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</si>
  <si>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</si>
  <si>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</si>
  <si>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</si>
  <si>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</si>
  <si>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</si>
  <si>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</si>
  <si>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</si>
  <si>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</si>
  <si>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</si>
  <si>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</si>
  <si>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</si>
  <si>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</si>
  <si>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</si>
  <si>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</si>
  <si>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r>
      <rPr>
        <sz val="12"/>
        <color theme="1"/>
        <rFont val="仿宋_GB2312"/>
        <charset val="134"/>
      </rPr>
      <t>象限</t>
    </r>
    <r>
      <rPr>
        <sz val="12"/>
        <color theme="1"/>
        <rFont val="Times New Roman Regular"/>
        <charset val="134"/>
      </rPr>
      <t>•</t>
    </r>
    <r>
      <rPr>
        <sz val="12"/>
        <color theme="1"/>
        <rFont val="仿宋_GB2312"/>
        <charset val="134"/>
      </rPr>
      <t>疗程</t>
    </r>
  </si>
  <si>
    <t>1.全口共4个象限。
2.累计收费价格超过全口价格，按照全口价格计价收费。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</si>
  <si>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</si>
  <si>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</si>
  <si>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</si>
  <si>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</si>
  <si>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</si>
  <si>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</si>
  <si>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</si>
  <si>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</si>
  <si>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</si>
  <si>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</si>
  <si>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</si>
  <si>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</si>
  <si>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</si>
  <si>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次</t>
  </si>
  <si>
    <t>1.完成1个疗程计价收费1次；在本医疗机构中开展的矫治不得同时收取设计价收费。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</si>
  <si>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</si>
  <si>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</si>
  <si>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</si>
  <si>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</si>
  <si>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01儿童加收15%</t>
  </si>
  <si>
    <t>每钉</t>
  </si>
  <si>
    <t>24-1</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</si>
  <si>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</si>
  <si>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</si>
  <si>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</si>
  <si>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</si>
  <si>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</si>
  <si>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</si>
  <si>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</si>
  <si>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</si>
  <si>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</si>
  <si>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</si>
  <si>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</si>
  <si>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A</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</si>
  <si>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</si>
  <si>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</si>
  <si>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</si>
  <si>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</si>
  <si>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</si>
  <si>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</si>
  <si>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</si>
  <si>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</si>
  <si>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</si>
  <si>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28-1</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</si>
  <si>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</si>
  <si>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</si>
  <si>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</si>
  <si>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</si>
  <si>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</si>
  <si>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</si>
  <si>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29-1</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</si>
  <si>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</si>
  <si>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</si>
  <si>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</si>
  <si>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</si>
  <si>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</si>
  <si>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</si>
  <si>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</si>
  <si>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</si>
  <si>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</si>
  <si>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</si>
  <si>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01儿童加收15%
11根管异常加收50%</t>
  </si>
  <si>
    <t>根管</t>
  </si>
  <si>
    <t>本项目所称“根管异常”指：中重度弯曲根管、C型根管、根管间交通枝等特殊根管。根管无明显影像、需要使用8#锉进行疏通、位置靠后的牙齿（第二或第三磨牙）、张口度小于2指、隔湿困难的牙齿。</t>
  </si>
  <si>
    <t>31-1</t>
  </si>
  <si>
    <t>013105010050001</t>
  </si>
  <si>
    <t>根管预备费-儿童（加收）</t>
  </si>
  <si>
    <t>31-2</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</si>
  <si>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</si>
  <si>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</si>
  <si>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</si>
  <si>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</si>
  <si>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</si>
  <si>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</si>
  <si>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01根管封药费</t>
  </si>
  <si>
    <t>32-1</t>
  </si>
  <si>
    <t>013105010060100</t>
  </si>
  <si>
    <t>根管冲洗费-根管封闭费（扩展）</t>
  </si>
  <si>
    <t>013105010070000</t>
  </si>
  <si>
    <t>根管充填费</t>
  </si>
  <si>
    <t>通过向根管内充填，封闭根管系统。</t>
  </si>
  <si>
    <t>所定价格涵盖准备、充填、处理用物，必要时加压充填等步骤所需的人力资源和基本物质资源消耗。</t>
  </si>
  <si>
    <t>01乳牙根管充填费</t>
  </si>
  <si>
    <t>33-1</t>
  </si>
  <si>
    <t>013105010070001</t>
  </si>
  <si>
    <t>根管充填费-儿童（加收）</t>
  </si>
  <si>
    <t>33-2</t>
  </si>
  <si>
    <t>013105010070011</t>
  </si>
  <si>
    <t>根管充填费-根管异常（加收）</t>
  </si>
  <si>
    <t>33-3</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</si>
  <si>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</si>
  <si>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</si>
  <si>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</si>
  <si>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</si>
  <si>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</si>
  <si>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</si>
  <si>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</si>
  <si>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</si>
  <si>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</si>
  <si>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</si>
  <si>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01根尖段异物取出加收50%</t>
  </si>
  <si>
    <t>35-1</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</si>
  <si>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</si>
  <si>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</si>
  <si>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</si>
  <si>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</si>
  <si>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</si>
  <si>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</si>
  <si>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36-1</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</si>
  <si>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</si>
  <si>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</si>
  <si>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</si>
  <si>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</si>
  <si>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</si>
  <si>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</si>
  <si>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01髓腔穿孔修补费</t>
  </si>
  <si>
    <t>37-1</t>
  </si>
  <si>
    <t>013306020030001</t>
  </si>
  <si>
    <t>根尖屏障手术费-儿童（加收）</t>
  </si>
  <si>
    <t>37-2</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</si>
  <si>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</si>
  <si>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</si>
  <si>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</si>
  <si>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</si>
  <si>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</si>
  <si>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</si>
  <si>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01儿童加收15%
11复杂根尖手术加收100%</t>
  </si>
  <si>
    <t>复杂根尖手术指：根尖周病损累及邻近重要组织结构（上颌窦、颏孔、下颌神经管、切牙孔）、骨壁完整根尖定位困难的情况。</t>
  </si>
  <si>
    <t>38-1</t>
  </si>
  <si>
    <t>013306020040001</t>
  </si>
  <si>
    <t>根尖手术费-儿童（加收）</t>
  </si>
  <si>
    <t>38-2</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</si>
  <si>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</si>
  <si>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</si>
  <si>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</si>
  <si>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</si>
  <si>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</si>
  <si>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</si>
  <si>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01间接盖髓减收50%</t>
  </si>
  <si>
    <t>39-1</t>
  </si>
  <si>
    <t>013105010100001</t>
  </si>
  <si>
    <t>活髓保存治疗费-间接盖髓（减收）</t>
  </si>
  <si>
    <t>013105010110001</t>
  </si>
  <si>
    <t>牙髓再生治疗费</t>
  </si>
  <si>
    <t>清除根管内感染，借助多种方式促进根管内牙髓样组织再生及牙根生长。</t>
  </si>
  <si>
    <t>所定价格涵盖准备、根管内引血、封闭、处理用物等步骤所需的人力资源和基本物质资源消耗。</t>
  </si>
  <si>
    <t>01自体血支架制备加收100%</t>
  </si>
  <si>
    <t>40-1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</si>
  <si>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</si>
  <si>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</si>
  <si>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</si>
  <si>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</si>
  <si>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</si>
  <si>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01儿童加收15%
11牙体大面积缺损加收100%
12暂封减收80%
13银汞合金充填减收80%</t>
  </si>
  <si>
    <t>牙体大面积缺损指：累及2个及以上牙面的情况。</t>
  </si>
  <si>
    <t>41-1</t>
  </si>
  <si>
    <t>013105010120001</t>
  </si>
  <si>
    <t>牙体缺损直接粘接修复费-儿童（加收）</t>
  </si>
  <si>
    <t>41-2</t>
  </si>
  <si>
    <t>013105010120011</t>
  </si>
  <si>
    <t>牙体缺损直接粘接修复费-牙体大面积缺损（加收）</t>
  </si>
  <si>
    <t>41-3</t>
  </si>
  <si>
    <t>013105010120012</t>
  </si>
  <si>
    <t>牙体缺损直接粘接修复费-暂封（减收）</t>
  </si>
  <si>
    <t>41-4</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</si>
  <si>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</si>
  <si>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</si>
  <si>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</si>
  <si>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</si>
  <si>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</si>
  <si>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</si>
  <si>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01舌腭面形态辅助修复加收100%</t>
  </si>
  <si>
    <t>42-1</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</si>
  <si>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</si>
  <si>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</si>
  <si>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</si>
  <si>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</si>
  <si>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</si>
  <si>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</si>
  <si>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</si>
  <si>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</si>
  <si>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</si>
  <si>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</si>
  <si>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</si>
  <si>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</si>
  <si>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</si>
  <si>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</si>
  <si>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</si>
  <si>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</si>
  <si>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</si>
  <si>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</si>
  <si>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01牙脱色费</t>
  </si>
  <si>
    <t>1.美容整形常用项目。
2.单次漂白费用不能超过“全口牙齿漂白费”费用。</t>
  </si>
  <si>
    <t>46-1</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</si>
  <si>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</si>
  <si>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</si>
  <si>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</si>
  <si>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</si>
  <si>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</si>
  <si>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</si>
  <si>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01牙列套漂白费</t>
  </si>
  <si>
    <t>美容整形常用项目。</t>
  </si>
  <si>
    <t>47-1</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</si>
  <si>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</si>
  <si>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</si>
  <si>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</si>
  <si>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</si>
  <si>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</si>
  <si>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</si>
  <si>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</si>
  <si>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</si>
  <si>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</si>
  <si>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</si>
  <si>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01复杂牙拔除加收100%</t>
  </si>
  <si>
    <t>1.复杂牙拔除指：正常位牙齿因解剖变异、死髓或牙体治疗后其脆性增加、局部慢性炎症刺激使牙槽骨发生致密性改变、牙骨间骨性结合的情况。2.乳牙拔除按10%收取。</t>
  </si>
  <si>
    <t>49-1</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</si>
  <si>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</si>
  <si>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</si>
  <si>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</si>
  <si>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</si>
  <si>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</si>
  <si>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</si>
  <si>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01儿童加收15%
11复杂阻生牙拔除加收100%</t>
  </si>
  <si>
    <t>01多生牙拔除费</t>
  </si>
  <si>
    <t>复杂阻生牙拔除指：被牙龈覆盖的各类阻生牙；完全埋藏颌骨内的各类阻生牙及多生牙的情况。</t>
  </si>
  <si>
    <t>50-1</t>
  </si>
  <si>
    <t>013306020060001</t>
  </si>
  <si>
    <t>阻生牙拔除费-儿童（加收）</t>
  </si>
  <si>
    <t>50-2</t>
  </si>
  <si>
    <t>013306020060011</t>
  </si>
  <si>
    <t>阻生牙拔除费-复杂阻生牙拔除（加收）</t>
  </si>
  <si>
    <t>50-3</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</si>
  <si>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</si>
  <si>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</si>
  <si>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</si>
  <si>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</si>
  <si>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</si>
  <si>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</si>
  <si>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01儿童加收15%
11骨阻生开窗助萌100%</t>
  </si>
  <si>
    <t>51-1</t>
  </si>
  <si>
    <t>013306020070001</t>
  </si>
  <si>
    <t>阻生牙开窗助萌费-儿童（加收）</t>
  </si>
  <si>
    <t>51-2</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</si>
  <si>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</si>
  <si>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</si>
  <si>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</si>
  <si>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</si>
  <si>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</si>
  <si>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</si>
  <si>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52-1</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</si>
  <si>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</si>
  <si>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</si>
  <si>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</si>
  <si>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</si>
  <si>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</si>
  <si>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</si>
  <si>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</si>
  <si>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53-1</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</si>
  <si>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</si>
  <si>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</si>
  <si>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</si>
  <si>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</si>
  <si>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</si>
  <si>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</si>
  <si>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54-1</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</si>
  <si>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</si>
  <si>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</si>
  <si>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</si>
  <si>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</si>
  <si>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</si>
  <si>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</si>
  <si>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</si>
  <si>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55-1</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</si>
  <si>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</si>
  <si>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</si>
  <si>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</si>
  <si>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</si>
  <si>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</si>
  <si>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</si>
  <si>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01牙再植费</t>
  </si>
  <si>
    <t>56-1</t>
  </si>
  <si>
    <t>013306020120001</t>
  </si>
  <si>
    <t>牙移植费-儿童（加收）</t>
  </si>
  <si>
    <t>56-2</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</si>
  <si>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</si>
  <si>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</si>
  <si>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</si>
  <si>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</si>
  <si>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</si>
  <si>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</si>
  <si>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01儿童加收15%
11软组织缺损修复加收100%</t>
  </si>
  <si>
    <t>病灶</t>
  </si>
  <si>
    <t>57-1</t>
  </si>
  <si>
    <t>013306020130001</t>
  </si>
  <si>
    <t>口腔良性肿物切除费-儿童（加收）</t>
  </si>
  <si>
    <t>57-2</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</si>
  <si>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</si>
  <si>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</si>
  <si>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</si>
  <si>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</si>
  <si>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</si>
  <si>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</si>
  <si>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58-1</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</si>
  <si>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</si>
  <si>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</si>
  <si>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</si>
  <si>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</si>
  <si>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</si>
  <si>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</si>
  <si>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59-1</t>
  </si>
  <si>
    <t>013306020150001</t>
  </si>
  <si>
    <t>颌骨病变刮切费（口内）-儿童（加收）</t>
  </si>
  <si>
    <t>013306020160000</t>
  </si>
  <si>
    <t>颌骨病变刮切费（颌面部）</t>
  </si>
  <si>
    <t>口外入路治疗颌骨内的良性病变。</t>
  </si>
  <si>
    <t>60-1</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</si>
  <si>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</si>
  <si>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</si>
  <si>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</si>
  <si>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</si>
  <si>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</si>
  <si>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</si>
  <si>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61-1</t>
  </si>
  <si>
    <t>013306020170001</t>
  </si>
  <si>
    <t>颌骨囊肿减压费-儿童（加收）</t>
  </si>
  <si>
    <t>013306020180000</t>
  </si>
  <si>
    <t>口腔牵引钉植入费</t>
  </si>
  <si>
    <t>将牵引钉植入颌骨。</t>
  </si>
  <si>
    <t>“次”以3枚牵引钉为基础收费，每增加1枚加收，以10枚牵引钉费用封顶。</t>
  </si>
  <si>
    <t>62-1</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</si>
  <si>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</si>
  <si>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</si>
  <si>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</si>
  <si>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</si>
  <si>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</si>
  <si>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</si>
  <si>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02儿童加收15%</t>
  </si>
  <si>
    <t>63-1</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</si>
  <si>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</si>
  <si>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</si>
  <si>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</si>
  <si>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</si>
  <si>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</si>
  <si>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</si>
  <si>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01儿童加收15%
11复杂骨突加收100%</t>
  </si>
  <si>
    <t>复杂骨突指：一侧上颌结节、下颌舌侧隆突修整、腭部隆突的情况。</t>
  </si>
  <si>
    <t>64-1</t>
  </si>
  <si>
    <t>013306020200001</t>
  </si>
  <si>
    <t>口腔骨突修整费-儿童（加收）</t>
  </si>
  <si>
    <t>64-2</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</si>
  <si>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</si>
  <si>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</si>
  <si>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</si>
  <si>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</si>
  <si>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</si>
  <si>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</si>
  <si>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65-1</t>
  </si>
  <si>
    <t>013105010200001</t>
  </si>
  <si>
    <t>颌间结扎费-儿童（加收）</t>
  </si>
  <si>
    <t>013105010210000</t>
  </si>
  <si>
    <t>颌间结扎拆除费</t>
  </si>
  <si>
    <t>拆除颌间结扎装置。</t>
  </si>
  <si>
    <t>66-1</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</si>
  <si>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</si>
  <si>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</si>
  <si>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</si>
  <si>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</si>
  <si>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</si>
  <si>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</si>
  <si>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67-1</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</si>
  <si>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</si>
  <si>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</si>
  <si>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</si>
  <si>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</si>
  <si>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</si>
  <si>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</si>
  <si>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68-1</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</si>
  <si>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</si>
  <si>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</si>
  <si>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</si>
  <si>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</si>
  <si>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</si>
  <si>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</si>
  <si>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 xml:space="preserve"> 次</t>
  </si>
  <si>
    <t>69-1</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</si>
  <si>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</si>
  <si>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</si>
  <si>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</si>
  <si>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</si>
  <si>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</si>
  <si>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</si>
  <si>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</si>
  <si>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</si>
  <si>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</si>
  <si>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</si>
  <si>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01儿童加收15%
11下牙槽神经移位加收100%</t>
  </si>
  <si>
    <t>不与同部位其他手术同时收取。</t>
  </si>
  <si>
    <t>71-1</t>
  </si>
  <si>
    <t>013306020240001</t>
  </si>
  <si>
    <t>下牙槽神经探查解剖费-儿童（加收）</t>
  </si>
  <si>
    <t>71-2</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</si>
  <si>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</si>
  <si>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</si>
  <si>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</si>
  <si>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</si>
  <si>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</si>
  <si>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</si>
  <si>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单侧</t>
  </si>
  <si>
    <t>72-1</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</si>
  <si>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</si>
  <si>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</si>
  <si>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</si>
  <si>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</si>
  <si>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</si>
  <si>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</si>
  <si>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</si>
  <si>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73-1</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</si>
  <si>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</si>
  <si>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</si>
  <si>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</si>
  <si>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</si>
  <si>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</si>
  <si>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</si>
  <si>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</si>
  <si>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</si>
  <si>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</si>
  <si>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</si>
  <si>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</si>
  <si>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</si>
  <si>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</si>
  <si>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</si>
  <si>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01即刻修复加收50%
11复杂修复体固定修复加收50%</t>
  </si>
  <si>
    <t>复杂修复体固定修复指：II度及以上深覆牙合、中重度异色牙、固定修复牙位4颗及以上、牙槽骨重度吸收（大于根长1/3）、伴颞下颌关节病、冠短（至少一面低于5mm）的情况。</t>
  </si>
  <si>
    <t>76-1</t>
  </si>
  <si>
    <t>013105170060001</t>
  </si>
  <si>
    <t>修复体固定修复费-即刻修复（加收）</t>
  </si>
  <si>
    <t>76-2</t>
  </si>
  <si>
    <t>013105170060011</t>
  </si>
  <si>
    <t>修复体固定修复费-复杂修复固定修复（加收）</t>
  </si>
  <si>
    <t>013105170070000</t>
  </si>
  <si>
    <t>桩核修复费</t>
  </si>
  <si>
    <t>通过桩核修复牙体缺损。</t>
  </si>
  <si>
    <t>所定价格涵盖准备、预备、清理、预备、试戴、消毒、塑核或粘固、桩核修整、处理用物等步骤所需的人力资源和基本物质资源消耗。</t>
  </si>
  <si>
    <t>01一体化纤维桩核加收100%</t>
  </si>
  <si>
    <t>77-1</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</si>
  <si>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</si>
  <si>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</si>
  <si>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</si>
  <si>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</si>
  <si>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</si>
  <si>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</si>
  <si>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01套筒冠修复费</t>
  </si>
  <si>
    <t>78-1</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</si>
  <si>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</si>
  <si>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</si>
  <si>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</si>
  <si>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</si>
  <si>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</si>
  <si>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</si>
  <si>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01复杂全口义齿修复加收50%</t>
  </si>
  <si>
    <t>复杂全口义齿修复指：牙槽骨重度吸收（II-IV级）、伴颞下颌关节病、覆盖义齿的情况。</t>
  </si>
  <si>
    <t>79-1</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</si>
  <si>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</si>
  <si>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</si>
  <si>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</si>
  <si>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</si>
  <si>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</si>
  <si>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</si>
  <si>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</si>
  <si>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</si>
  <si>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</si>
  <si>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</si>
  <si>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</si>
  <si>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01复杂铸造支架可摘局部义齿修复加收50%</t>
  </si>
  <si>
    <t>1.复杂铸造支架可摘局部义齿修复指：牙槽骨重度吸收（II-IV级）、II度及以上深覆合、余留牙存在中重度牙周病（牙槽骨吸收大于1/3的牙齿数目占一半以上）、关节盘移位或骨关节病、牙周夹板的情况。
2.附加牙合垫或牙周夹板按牙位计价收费。</t>
  </si>
  <si>
    <t>81-1</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</si>
  <si>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</si>
  <si>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</si>
  <si>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</si>
  <si>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</si>
  <si>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</si>
  <si>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</si>
  <si>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</si>
  <si>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</si>
  <si>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</si>
  <si>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</si>
  <si>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</si>
  <si>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</si>
  <si>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</si>
  <si>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</si>
  <si>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</si>
  <si>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</si>
  <si>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</si>
  <si>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</si>
  <si>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</si>
  <si>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</si>
  <si>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</si>
  <si>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01减材/增材咬合板加收50%
02弹性咬合板减收75%</t>
  </si>
  <si>
    <t>85-1</t>
  </si>
  <si>
    <t>013105010230001</t>
  </si>
  <si>
    <t>咬合板治疗费-减材/增材咬合板（加收）</t>
  </si>
  <si>
    <t>85-2</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</si>
  <si>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</si>
  <si>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</si>
  <si>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</si>
  <si>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</si>
  <si>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</si>
  <si>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</si>
  <si>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</si>
  <si>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</si>
  <si>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</si>
  <si>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</si>
  <si>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</si>
  <si>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</si>
  <si>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</si>
  <si>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</si>
  <si>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</si>
  <si>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</si>
  <si>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</si>
  <si>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</si>
  <si>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</si>
  <si>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</si>
  <si>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</si>
  <si>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</si>
  <si>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</si>
  <si>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</si>
  <si>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</si>
  <si>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</si>
  <si>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</si>
  <si>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</si>
  <si>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</si>
  <si>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</si>
  <si>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</si>
  <si>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</si>
  <si>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</si>
  <si>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</si>
  <si>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01口腔局部止血费</t>
  </si>
  <si>
    <t>92-1</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</si>
  <si>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</si>
  <si>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</si>
  <si>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</si>
  <si>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</si>
  <si>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</si>
  <si>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</si>
  <si>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01种植牙洁治加收20%</t>
  </si>
  <si>
    <t>同一治疗部位不与“牙周冲洗上药费”同时收取。</t>
  </si>
  <si>
    <t>93-1</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</si>
  <si>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</si>
  <si>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</si>
  <si>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</si>
  <si>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</si>
  <si>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</si>
  <si>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</si>
  <si>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</si>
  <si>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</si>
  <si>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</si>
  <si>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</si>
  <si>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</si>
  <si>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</si>
  <si>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</si>
  <si>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</si>
  <si>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01种植体龈下刮治加收20%</t>
  </si>
  <si>
    <t>96-1</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</si>
  <si>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</si>
  <si>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</si>
  <si>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</si>
  <si>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</si>
  <si>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</si>
  <si>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</si>
  <si>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97-1</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</si>
  <si>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</si>
  <si>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</si>
  <si>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</si>
  <si>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</si>
  <si>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</si>
  <si>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</si>
  <si>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01外伤牙固定费</t>
  </si>
  <si>
    <t>B</t>
  </si>
  <si>
    <t>98-1</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</si>
  <si>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</si>
  <si>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</si>
  <si>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</si>
  <si>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</si>
  <si>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</si>
  <si>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</si>
  <si>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</si>
  <si>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</si>
  <si>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</si>
  <si>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</si>
  <si>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01儿童加收15%
11复杂牙周翻瓣加收50%</t>
  </si>
  <si>
    <t>复杂牙周翻瓣指：根向或冠向复位切口、远中楔形切除、根分叉病变的情况。</t>
  </si>
  <si>
    <t>100-1</t>
  </si>
  <si>
    <t>013306020280001</t>
  </si>
  <si>
    <t>牙周翻瓣费-儿童（加收）</t>
  </si>
  <si>
    <t>100-2</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</si>
  <si>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</si>
  <si>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</si>
  <si>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</si>
  <si>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</si>
  <si>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</si>
  <si>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</si>
  <si>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01龈瘤切除费</t>
  </si>
  <si>
    <t>101-1</t>
  </si>
  <si>
    <t>013306020290001</t>
  </si>
  <si>
    <t>牙龈成形费-儿童（加收）</t>
  </si>
  <si>
    <t>101-2</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</si>
  <si>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</si>
  <si>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</si>
  <si>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</si>
  <si>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</si>
  <si>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</si>
  <si>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</si>
  <si>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01上皮下结缔组织移植费</t>
  </si>
  <si>
    <t>102-1</t>
  </si>
  <si>
    <t>013306020300001</t>
  </si>
  <si>
    <t>游离龈移植费-儿童（加收）</t>
  </si>
  <si>
    <t>102-2</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</si>
  <si>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</si>
  <si>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</si>
  <si>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</si>
  <si>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</si>
  <si>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</si>
  <si>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</si>
  <si>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103-1</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</si>
  <si>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</si>
  <si>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</si>
  <si>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</si>
  <si>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</si>
  <si>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</si>
  <si>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</si>
  <si>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100%%</t>
  </si>
  <si>
    <t>104-1</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</si>
  <si>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</si>
  <si>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</si>
  <si>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</si>
  <si>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</si>
  <si>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</si>
  <si>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</si>
  <si>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01儿童加收15%
11舌侧加收100%</t>
  </si>
  <si>
    <t>105-1</t>
  </si>
  <si>
    <t>013306020330001</t>
  </si>
  <si>
    <t>皮质骨切开费-儿童（加收）</t>
  </si>
  <si>
    <t>105-2</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</si>
  <si>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</si>
  <si>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</si>
  <si>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</si>
  <si>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</si>
  <si>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</si>
  <si>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</si>
  <si>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</si>
  <si>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</si>
  <si>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</si>
  <si>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</si>
  <si>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</si>
  <si>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</si>
  <si>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</si>
  <si>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</si>
  <si>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</si>
  <si>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</si>
  <si>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</si>
  <si>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</si>
  <si>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</si>
  <si>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</si>
  <si>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</si>
  <si>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</si>
  <si>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</si>
  <si>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</si>
  <si>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</si>
  <si>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</si>
  <si>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</si>
  <si>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2.“腺体·单侧”指口腔内每侧每腺体。单侧多个腺体或双侧单个腺体可叠加收费。</t>
  </si>
  <si>
    <t>013306020340000</t>
  </si>
  <si>
    <t>唾液腺导管取石费</t>
  </si>
  <si>
    <t>通过各种方式将唾液腺导管结石取出。</t>
  </si>
  <si>
    <t>所定价格涵盖手术计划、术区准备、消毒、探查、切开、取出、处理用物等步骤所需的人力资源和基本物质资源消耗。</t>
  </si>
  <si>
    <t>“腺体·单侧”指口腔内每侧每腺体。单侧多个腺体或双侧单个腺体可叠加收费。</t>
  </si>
  <si>
    <t>112-1</t>
  </si>
  <si>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</si>
  <si>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</si>
  <si>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</si>
  <si>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</si>
  <si>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</si>
  <si>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</si>
  <si>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1.“腺体·单侧”指口腔内每侧每腺体。单侧多个腺体或双侧单个腺体可叠加收费。</t>
  </si>
  <si>
    <t>113-1</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</si>
  <si>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</si>
  <si>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</si>
  <si>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</si>
  <si>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</si>
  <si>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</si>
  <si>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</si>
  <si>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1.医疗服务的政府指导价为最高限价，下浮不限。
2.上述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上述中“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4.上述中“扩展项”，指同一项目下以不同方式提供或在不同场景应用时，只扩展价格项目适用范围、不额外加价的一类子项，子项的价格按主项目执行。
5.上述中"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天津市一次性医疗器械和医用材料收费项目目录》收费，同时按照实际采购价格零差率销售。
6.上述中涉及“包括……”“…… 等”的，属于开放型表述，所指对象不仅局限于表述中列明的事项，也包括未列明的同类事项。
7.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8.口腔种植类立项指南中“口腔内植骨费”项目，扩大其服务产出适用范围，不仅局限种植牙所用，口腔学科中“牙槽骨增量手术费”和“牙周植骨费”可按照此项目执行计费。
9.涉及“复杂”等内涵未尽的表述，除上述中已明确的情形外，医院实践中按照“复杂”情形计费的，应以卫生行政主管部门最新版卫生技术规范、临床指南或专家共识中的明确定性为前提。满足复杂情况中的任意一种即算复杂，不同复杂情况不累计叠加收费。
10.在本医疗机构开展错合矫治治疗时，方案设计属诊查治疗应尽事项，不得同时收取设计费。
11.上述中手术类项目服务对象为儿童时，统一落实儿童加收政策（以下简称“儿童加收”），加收比例为15%。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t>
  </si>
  <si>
    <t>附件2</t>
  </si>
  <si>
    <t>废止口腔类医疗服务项目医保支付标准</t>
  </si>
  <si>
    <t>项目
名称</t>
  </si>
  <si>
    <t>项目
内涵</t>
  </si>
  <si>
    <t>除外
内容</t>
  </si>
  <si>
    <t>项目
等级</t>
  </si>
  <si>
    <t>增负
比例</t>
  </si>
  <si>
    <t>支付
单位</t>
  </si>
  <si>
    <t>医保最高支付标准(元)</t>
  </si>
  <si>
    <t>支付
范围</t>
  </si>
  <si>
    <t>牙髓活力测试（包括备洞）</t>
  </si>
  <si>
    <t>开髓</t>
  </si>
  <si>
    <t>每牙</t>
  </si>
  <si>
    <t>打开髓腔</t>
  </si>
  <si>
    <t>后牙拔髓</t>
  </si>
  <si>
    <r>
      <rPr>
        <sz val="12"/>
        <color rgb="FF000000"/>
        <rFont val="仿宋_GB2312"/>
        <charset val="134"/>
      </rPr>
      <t>含</t>
    </r>
    <r>
      <rPr>
        <sz val="12"/>
        <color indexed="8"/>
        <rFont val="仿宋_GB2312"/>
        <charset val="134"/>
      </rPr>
      <t>3</t>
    </r>
    <r>
      <rPr>
        <sz val="12"/>
        <color rgb="FF000000"/>
        <rFont val="仿宋_GB2312"/>
        <charset val="134"/>
      </rPr>
      <t>元材料费</t>
    </r>
  </si>
  <si>
    <t>前牙拔髓</t>
  </si>
  <si>
    <t>超声前牙拔髓</t>
  </si>
  <si>
    <t>超声后牙拔髓</t>
  </si>
  <si>
    <t>直接盖髓</t>
  </si>
  <si>
    <t>间接盖髓</t>
  </si>
  <si>
    <t>牙髓失活</t>
  </si>
  <si>
    <t>安抚术（试剂）</t>
  </si>
  <si>
    <t>预备洞型</t>
  </si>
  <si>
    <t>个</t>
  </si>
  <si>
    <t>冠髓切除</t>
  </si>
  <si>
    <t>髓腔换药</t>
  </si>
  <si>
    <t>塑化术</t>
  </si>
  <si>
    <t>活髓切断</t>
  </si>
  <si>
    <t>根髓干尸</t>
  </si>
  <si>
    <t>精细根管预备</t>
  </si>
  <si>
    <t>每根管</t>
  </si>
  <si>
    <t>前牙根管超声预备</t>
  </si>
  <si>
    <t>后牙根管超声预备</t>
  </si>
  <si>
    <t>根管长度测量</t>
  </si>
  <si>
    <t xml:space="preserve"> </t>
  </si>
  <si>
    <t>前牙根管换药</t>
  </si>
  <si>
    <t>后牙根管换药</t>
  </si>
  <si>
    <t>瘘管搔刮术</t>
  </si>
  <si>
    <t>牙根管预备</t>
  </si>
  <si>
    <t>根管充填术-螺旋充填器</t>
  </si>
  <si>
    <t>根管充填术（热牙胶充填-垂直加压）</t>
  </si>
  <si>
    <t>光固化树脂充填</t>
  </si>
  <si>
    <t>每洞</t>
  </si>
  <si>
    <t>不再加收材料费</t>
  </si>
  <si>
    <t>牙根管充填</t>
  </si>
  <si>
    <t>氨硝酸龈浸镀</t>
  </si>
  <si>
    <t>磨溢出沟</t>
  </si>
  <si>
    <t>氢氧化钙垫底</t>
  </si>
  <si>
    <t>每个</t>
  </si>
  <si>
    <t>羧酸锌水门汀垫底</t>
  </si>
  <si>
    <t>水门汀垫底</t>
  </si>
  <si>
    <t>富士充填</t>
  </si>
  <si>
    <t>热牙胶充填</t>
  </si>
  <si>
    <t>玻璃离子水门汀充填</t>
  </si>
  <si>
    <t>充填后磨光</t>
  </si>
  <si>
    <t>牙一次性根管充填</t>
  </si>
  <si>
    <t>氧化锌丁香油糊剂暂时充填</t>
  </si>
  <si>
    <t>水门汀充填</t>
  </si>
  <si>
    <t>树脂类充填</t>
  </si>
  <si>
    <t>牙冠大面积缺损银汞充填</t>
  </si>
  <si>
    <t>加置固位钉充填</t>
  </si>
  <si>
    <t>复面洞银汞充填</t>
  </si>
  <si>
    <t>单面洞银汞充填</t>
  </si>
  <si>
    <t>加置自制固位钉充填</t>
  </si>
  <si>
    <t>放氟光固化玻璃离子水门汀</t>
  </si>
  <si>
    <t>垫底减半收费</t>
  </si>
  <si>
    <t>光固化树脂抛光</t>
  </si>
  <si>
    <t>光固化树脂切角修复</t>
  </si>
  <si>
    <t>光固化树脂贴面修复</t>
  </si>
  <si>
    <t>调颌</t>
  </si>
  <si>
    <t>每对牙</t>
  </si>
  <si>
    <t>去除充填物</t>
  </si>
  <si>
    <t>钙化桥打通术</t>
  </si>
  <si>
    <t>取根充物</t>
  </si>
  <si>
    <t>根管内分离器械取出术</t>
  </si>
  <si>
    <t>除外拔髓针</t>
  </si>
  <si>
    <t>根尖诱导成型术</t>
  </si>
  <si>
    <t>髓腔穿孔充填修补术</t>
  </si>
  <si>
    <t>除外修复材料</t>
  </si>
  <si>
    <t>根尖搔刮术(切根术)</t>
  </si>
  <si>
    <t>例</t>
  </si>
  <si>
    <t>截根术</t>
  </si>
  <si>
    <t>窝沟封闭（进口材料）</t>
  </si>
  <si>
    <t>儿童氟离子矿化牙齿</t>
  </si>
  <si>
    <t>脱敏</t>
  </si>
  <si>
    <t>牙脱敏治疗-极固凝胶脱敏</t>
  </si>
  <si>
    <t>氟化胺银脱敏</t>
  </si>
  <si>
    <t>前牙拔除（1-3）</t>
  </si>
  <si>
    <t>双尖牙拔除（4-5）</t>
  </si>
  <si>
    <t>后磨牙拔除（6-7）</t>
  </si>
  <si>
    <t>正位智齿拔除（8）</t>
  </si>
  <si>
    <t>拔除乳牙</t>
  </si>
  <si>
    <t>限儿童</t>
  </si>
  <si>
    <t>助疗</t>
  </si>
  <si>
    <t>儿童拔牙不合作使用开口器</t>
  </si>
  <si>
    <t>拔牙窝搔刮术</t>
  </si>
  <si>
    <t>拔牙止血</t>
  </si>
  <si>
    <t>死髓牙、阻生齿（取断根者）</t>
  </si>
  <si>
    <t>埋伏牙拔除术</t>
  </si>
  <si>
    <t>骨成形术</t>
  </si>
  <si>
    <t>低位骨埋伏阻生智齿摘除术</t>
  </si>
  <si>
    <t>分根术</t>
  </si>
  <si>
    <t>牙龈切除术</t>
  </si>
  <si>
    <t>牙半切除术</t>
  </si>
  <si>
    <t>干槽症换药</t>
  </si>
  <si>
    <t>全过程含材料费</t>
  </si>
  <si>
    <t>再植牙</t>
  </si>
  <si>
    <t>腭部肿物切除术</t>
  </si>
  <si>
    <t>单纯舌肿物切除术</t>
  </si>
  <si>
    <t>牙龈牙髓息肉切除</t>
  </si>
  <si>
    <t>巨大龈瘤切除术</t>
  </si>
  <si>
    <t>舌系带矫正术</t>
  </si>
  <si>
    <t>唇、颊系带矫正术</t>
  </si>
  <si>
    <t>颌骨囊肿袋形术</t>
  </si>
  <si>
    <t>颌骨病灶搔刮术</t>
  </si>
  <si>
    <t>骨隆突修整术</t>
  </si>
  <si>
    <t>牙槽突增生修整术</t>
  </si>
  <si>
    <t>齿槽嵴整形术</t>
  </si>
  <si>
    <t>颌骨骨折单颌固定术</t>
  </si>
  <si>
    <t>拆除牙弓夹板</t>
  </si>
  <si>
    <t>更换引流条</t>
  </si>
  <si>
    <t>脓肿穿刺</t>
  </si>
  <si>
    <t>口内外脓肿切开引流术</t>
  </si>
  <si>
    <t>上颌窦瘘修复术</t>
  </si>
  <si>
    <t>牙周系统治疗设计费</t>
  </si>
  <si>
    <t>暗视野显微镜查龈下菌斑</t>
  </si>
  <si>
    <t>口腔冲洗</t>
  </si>
  <si>
    <t>超声龈下药物冲洗</t>
  </si>
  <si>
    <t>龈沟液量测定</t>
  </si>
  <si>
    <t>牙周冲洗</t>
  </si>
  <si>
    <t>牙周消炎上药</t>
  </si>
  <si>
    <t>冠周炎治疗</t>
  </si>
  <si>
    <t>牙周药线</t>
  </si>
  <si>
    <t>前牙斑釉脱色</t>
  </si>
  <si>
    <t>去除塞治剂</t>
  </si>
  <si>
    <t>更换塞治剂</t>
  </si>
  <si>
    <t>塞治</t>
  </si>
  <si>
    <t>牙龈出血止血</t>
  </si>
  <si>
    <t>超声波龈上洁治术</t>
  </si>
  <si>
    <t>龈上洁治术</t>
  </si>
  <si>
    <t>牙面抛光</t>
  </si>
  <si>
    <t>超声气磨光洁术</t>
  </si>
  <si>
    <t>超声波龈下刮治术</t>
  </si>
  <si>
    <t>龈下刮治术</t>
  </si>
  <si>
    <t>根面平整术（前牙）</t>
  </si>
  <si>
    <t>前牙</t>
  </si>
  <si>
    <t>根面平整术（后牙）</t>
  </si>
  <si>
    <t>后牙</t>
  </si>
  <si>
    <t>牙周固定（超强纤维牙周固定术）</t>
  </si>
  <si>
    <t>光固化玻璃离子水门汀牙周固定</t>
  </si>
  <si>
    <t>牙外伤固定术</t>
  </si>
  <si>
    <t>钢丝牙周固定</t>
  </si>
  <si>
    <t>牙线结扎固定</t>
  </si>
  <si>
    <t>去除牙周固定</t>
  </si>
  <si>
    <t>牙龈翻瓣术</t>
  </si>
  <si>
    <t>单纯龈瘤切除术</t>
  </si>
  <si>
    <t>牙周植骨术</t>
  </si>
  <si>
    <t>牙周引导组织再生术</t>
  </si>
  <si>
    <t>颞颌关节检查</t>
  </si>
  <si>
    <t>涎腺结石摘除术</t>
  </si>
  <si>
    <t>碘油造影</t>
  </si>
  <si>
    <t>粘膜上药</t>
  </si>
  <si>
    <t>口腔肿瘤检查</t>
  </si>
  <si>
    <t>咀嚼肌封闭</t>
  </si>
  <si>
    <t>综合治疗台</t>
  </si>
  <si>
    <t>含机头消毒及消毒材料费</t>
  </si>
  <si>
    <t>乳牙预成冠</t>
  </si>
  <si>
    <t>拆除固定修复体</t>
  </si>
  <si>
    <t>每单位</t>
  </si>
  <si>
    <t>超声拆除桩钉</t>
  </si>
  <si>
    <t>超声波拆除壳冠</t>
  </si>
  <si>
    <t>根管桩</t>
  </si>
  <si>
    <t>小外伤缝合（口腔、颌面外科）</t>
  </si>
  <si>
    <t>1.00-3.00</t>
  </si>
  <si>
    <t>中外伤缝合（口腔、颌面外科）</t>
  </si>
  <si>
    <t>4.00-8.00</t>
  </si>
  <si>
    <t>大外伤缝合（口腔、颌面外科）</t>
  </si>
  <si>
    <t>9.00-15.00</t>
  </si>
  <si>
    <t>钛-镍丝固定矫治器（T-N）---儿童</t>
  </si>
  <si>
    <t>双颌</t>
  </si>
  <si>
    <t>钛-镍丝固定矫治器（T-N）---成人</t>
  </si>
  <si>
    <t>细丝弓矫治器(Beeg)---儿童</t>
  </si>
  <si>
    <t>细丝弓矫治器(Beeg)---成人</t>
  </si>
  <si>
    <t>标准方丝弓矫治器（Edgwise)---儿童</t>
  </si>
  <si>
    <t>标准方丝弓矫治器（Edgwise)---成人</t>
  </si>
  <si>
    <t>直丝弓矫治器（SWA）---儿童</t>
  </si>
  <si>
    <t>直丝弓矫治器（SWA）---成人</t>
  </si>
  <si>
    <t>差动力直丝弓矫治器（Tip-Edge)---儿童</t>
  </si>
  <si>
    <t>差动力直丝弓矫治器（Tip-Edge)---成人</t>
  </si>
  <si>
    <t>普通活动矫治器---儿童</t>
  </si>
  <si>
    <t>普通活动矫治器---成人</t>
  </si>
  <si>
    <t>功能矫治器</t>
  </si>
  <si>
    <t>件</t>
  </si>
  <si>
    <t>进口光固化树脂贴面修复</t>
  </si>
  <si>
    <t>规范骨骼肌肉类医疗服务价格项目医保支付表</t>
  </si>
  <si>
    <t>计价单位</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</si>
  <si>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</si>
  <si>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</si>
  <si>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</si>
  <si>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</si>
  <si>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双能X线骨密度检测按130元
收取，使用其他方式测定按
30元收取。</t>
  </si>
  <si>
    <t>013315000010000</t>
  </si>
  <si>
    <t>骨伤制动外固定费（小）</t>
  </si>
  <si>
    <t>通过石膏、支具、固定板等进行塑形、制动、固定。固定范围不跨越大关节。</t>
  </si>
  <si>
    <t>所定价格涵盖复位、制动、固定、处理用物等步骤所需的人力资源和基本物质资源消耗。</t>
  </si>
  <si>
    <t>不与中医骨伤项目同时收取。</t>
  </si>
  <si>
    <t>2-1</t>
  </si>
  <si>
    <t>013315000010001</t>
  </si>
  <si>
    <t>骨伤制动外固定费（小）-儿童（加收）</t>
  </si>
  <si>
    <t>013315000020000</t>
  </si>
  <si>
    <t>骨伤制动外固定费（中）</t>
  </si>
  <si>
    <t>通过石膏、支具、固定板等进行塑形、制动、固定。固定范围跨越一个大关节。</t>
  </si>
  <si>
    <t>3-1</t>
  </si>
  <si>
    <t>013315000020001</t>
  </si>
  <si>
    <t>骨伤制动外固定费（中）-儿童（加收）</t>
  </si>
  <si>
    <t>013315000030000</t>
  </si>
  <si>
    <t>骨伤制动外固定费（大）</t>
  </si>
  <si>
    <t>通过石膏、支具、固定板等进行塑形、制动、固定。固定范围跨越两个及以上大关节。</t>
  </si>
  <si>
    <t>4-1</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</si>
  <si>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</si>
  <si>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</si>
  <si>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</si>
  <si>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</si>
  <si>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</si>
  <si>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</si>
  <si>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</si>
  <si>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5-1</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</si>
  <si>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</si>
  <si>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</si>
  <si>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</si>
  <si>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</si>
  <si>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</si>
  <si>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</si>
  <si>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</si>
  <si>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</si>
  <si>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</si>
  <si>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</si>
  <si>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</si>
  <si>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包含拆除。</t>
  </si>
  <si>
    <t>7-1</t>
  </si>
  <si>
    <t>013315000050001</t>
  </si>
  <si>
    <t>骨牵引安装费-儿童（加收）</t>
  </si>
  <si>
    <t>013113000020000</t>
  </si>
  <si>
    <t>皮牵引安装费</t>
  </si>
  <si>
    <t>安装外部包裹的器具牵拉骨骼关节。</t>
  </si>
  <si>
    <t>所定价格涵盖准备、安装、牵拉、调试、拆除、处理用物等步骤所需的人力资源和基本物质资源消耗。</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</si>
  <si>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</si>
  <si>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</si>
  <si>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</si>
  <si>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</si>
  <si>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</si>
  <si>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</si>
  <si>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</si>
  <si>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</si>
  <si>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</si>
  <si>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10-1</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</si>
  <si>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</si>
  <si>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</si>
  <si>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</si>
  <si>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</si>
  <si>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</si>
  <si>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</si>
  <si>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</si>
  <si>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11-1</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</si>
  <si>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</si>
  <si>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</si>
  <si>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</si>
  <si>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</si>
  <si>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</si>
  <si>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</si>
  <si>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</si>
  <si>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12-1</t>
  </si>
  <si>
    <t>013315000080001</t>
  </si>
  <si>
    <t>颈椎椎管减压费（常规）-儿童（加收）</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</si>
  <si>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</si>
  <si>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</si>
  <si>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</si>
  <si>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</si>
  <si>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13-1</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</si>
  <si>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</si>
  <si>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</si>
  <si>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</si>
  <si>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</si>
  <si>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</si>
  <si>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</si>
  <si>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</si>
  <si>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14-1</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</si>
  <si>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</si>
  <si>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</si>
  <si>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</si>
  <si>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</si>
  <si>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</si>
  <si>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</si>
  <si>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15-1</t>
  </si>
  <si>
    <t>013315000110001</t>
  </si>
  <si>
    <t>颈椎椎管减压融合内固定费（复杂）-儿童（加收）</t>
  </si>
  <si>
    <t>013315000120000</t>
  </si>
  <si>
    <t>胸椎椎管减压费（常规）</t>
  </si>
  <si>
    <t>通过手术解除胸椎周围组织对脊髓、神经、血管等的压迫。</t>
  </si>
  <si>
    <t>1.跨颈胸、胸腰节段只收取一次费用。
2.不与“胸椎椎管减压融合内固定费”同时收取。</t>
  </si>
  <si>
    <t>16-1</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</si>
  <si>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</si>
  <si>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</si>
  <si>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</si>
  <si>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</si>
  <si>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</si>
  <si>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</si>
  <si>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17-1</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</si>
  <si>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</si>
  <si>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</si>
  <si>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</si>
  <si>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</si>
  <si>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</si>
  <si>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</si>
  <si>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18</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</si>
  <si>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</si>
  <si>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</si>
  <si>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</si>
  <si>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</si>
  <si>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</si>
  <si>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</si>
  <si>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19-1</t>
  </si>
  <si>
    <t>013315000150001</t>
  </si>
  <si>
    <t>胸椎椎管减压融合内固定费（复杂）-儿童（加收）</t>
  </si>
  <si>
    <t>013315000160000</t>
  </si>
  <si>
    <t>腰椎椎管减压费（常规）</t>
  </si>
  <si>
    <t>通过手术解除腰椎周围组织对脊髓、神经、血管等的压迫。</t>
  </si>
  <si>
    <t>1.跨胸腰节段只收取一次费用。
2.不与“腰椎椎管减压融合内固定费”同时收取。</t>
  </si>
  <si>
    <t>20-1</t>
  </si>
  <si>
    <t>013315000160001</t>
  </si>
  <si>
    <t>腰椎椎管减压费（常规）-儿童（加收）</t>
  </si>
  <si>
    <t>013315000170000</t>
  </si>
  <si>
    <t>腰椎椎管减压费（复杂）</t>
  </si>
  <si>
    <t>1.本项目所称“复杂”指：减压节段≥3个椎体、多入路联合的情况。
2.跨胸腰节段只收取一次费用。
3.不与“腰椎椎管减压融合内固定费”同时收取。</t>
  </si>
  <si>
    <t>21-1</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</si>
  <si>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</si>
  <si>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</si>
  <si>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</si>
  <si>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</si>
  <si>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</si>
  <si>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
2.不与“腰椎椎管减压费”同时收取。</t>
  </si>
  <si>
    <t>22-1</t>
  </si>
  <si>
    <t>013315000180001</t>
  </si>
  <si>
    <t>腰椎椎管减压融合内固定费（常规）-儿童（加收）</t>
  </si>
  <si>
    <t>013315000190000</t>
  </si>
  <si>
    <t>腰椎椎管减压融合内固定费（复杂）</t>
  </si>
  <si>
    <t>通过手术解除复杂情形下腰椎周围组织对脊髓、神经、血管等的压迫，重建稳定。</t>
  </si>
  <si>
    <t xml:space="preserve">1.本项目所称“复杂”指：减压节段≥3个椎体、多入路联合的情况。
2.跨胸腰节段只收取一次费用。
3.不与“腰椎椎管减压费”同时收取。
</t>
  </si>
  <si>
    <t>23-1</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</si>
  <si>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</si>
  <si>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</si>
  <si>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</si>
  <si>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</si>
  <si>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</si>
  <si>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</si>
  <si>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</si>
  <si>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非介入手术予以支付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</si>
  <si>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</si>
  <si>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</si>
  <si>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</si>
  <si>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</si>
  <si>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</si>
  <si>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</si>
  <si>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01 后凸成形</t>
  </si>
  <si>
    <t>每椎体</t>
  </si>
  <si>
    <t>25-1</t>
  </si>
  <si>
    <t>013315000210001</t>
  </si>
  <si>
    <t>椎体成形费-儿童（加收）</t>
  </si>
  <si>
    <t>25-2</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</si>
  <si>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</si>
  <si>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</si>
  <si>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</si>
  <si>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</si>
  <si>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</si>
  <si>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</si>
  <si>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26-1</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</si>
  <si>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</si>
  <si>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</si>
  <si>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</si>
  <si>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</si>
  <si>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</si>
  <si>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</si>
  <si>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27-1</t>
  </si>
  <si>
    <t>013315000230001</t>
  </si>
  <si>
    <t>脊柱肿物切除费（常规）-儿童（加收）</t>
  </si>
  <si>
    <t>013315000240000</t>
  </si>
  <si>
    <t>脊柱肿物切除费（复杂）</t>
  </si>
  <si>
    <t>通过手术切除复杂情形下脊柱肿物。</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</si>
  <si>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</si>
  <si>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</si>
  <si>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</si>
  <si>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</si>
  <si>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</si>
  <si>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</si>
  <si>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</si>
  <si>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</si>
  <si>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</si>
  <si>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</si>
  <si>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</si>
  <si>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本项目所称“复杂”指：多入路联合、恶性肿瘤根治性切除的情况。</t>
  </si>
  <si>
    <t>30-1</t>
  </si>
  <si>
    <t>013315000260001</t>
  </si>
  <si>
    <t>骶髂骨盆肿物切除费（复杂）-儿童（加收）</t>
  </si>
  <si>
    <t>013315000270000</t>
  </si>
  <si>
    <t>肩胛骨肿物切除费</t>
  </si>
  <si>
    <t>通过手术切除肩胛骨肿物。</t>
  </si>
  <si>
    <t>01儿童加收15% 11 功能形态重建加收50%</t>
  </si>
  <si>
    <t>013315000270001</t>
  </si>
  <si>
    <t>肩胛骨肿物切除费-儿童（加收）</t>
  </si>
  <si>
    <t>013315000270011</t>
  </si>
  <si>
    <t>肩胛骨肿物切除费-功能形态重建（加收）</t>
  </si>
  <si>
    <t>013315000280000</t>
  </si>
  <si>
    <t>锁骨肿物切除费</t>
  </si>
  <si>
    <t>通过手术切除锁骨肿物。</t>
  </si>
  <si>
    <t xml:space="preserve">01儿童加收15%   11 功能形态重建加收50%
</t>
  </si>
  <si>
    <t>013315000280001</t>
  </si>
  <si>
    <t>锁骨肿物切除费-儿童（加收）</t>
  </si>
  <si>
    <t>32-2</t>
  </si>
  <si>
    <t>013315000280011</t>
  </si>
  <si>
    <t>锁骨肿物切除费-功能形态重建（加收）</t>
  </si>
  <si>
    <t>013315000290000</t>
  </si>
  <si>
    <t>肋骨肿物切除费</t>
  </si>
  <si>
    <t>通过手术切除肋骨肿物。</t>
  </si>
  <si>
    <t>01儿童加收15% 11 功能形态重建加收50%
21 肿物累及三根及以上肋骨加收30%</t>
  </si>
  <si>
    <t>013315000290001</t>
  </si>
  <si>
    <t>肋骨肿物切除费-儿童（加收）</t>
  </si>
  <si>
    <t>013315000290011</t>
  </si>
  <si>
    <t>肋骨肿物切除费-功能形态重建（加收）</t>
  </si>
  <si>
    <t>013315000290021</t>
  </si>
  <si>
    <t>肋骨肿物切除费- 肿物累及三根及以上肋骨（加收）</t>
  </si>
  <si>
    <t>013315000300000</t>
  </si>
  <si>
    <t>肱骨肿物切除费</t>
  </si>
  <si>
    <t>通过手术切除肱骨肿物。</t>
  </si>
  <si>
    <t>01儿童加收15% 11 功能形态重建50%</t>
  </si>
  <si>
    <t>34-1</t>
  </si>
  <si>
    <t>013315000300001</t>
  </si>
  <si>
    <t>肱骨肿物切除费-儿童（加收）</t>
  </si>
  <si>
    <t>34-2</t>
  </si>
  <si>
    <t>013315000300011</t>
  </si>
  <si>
    <t>肱骨肿物切除费-功能形态重建（加收）</t>
  </si>
  <si>
    <t>013315000310000</t>
  </si>
  <si>
    <t>尺桡骨肿物切除费</t>
  </si>
  <si>
    <t>通过手术切除尺桡骨肿物。</t>
  </si>
  <si>
    <t>013315000310001</t>
  </si>
  <si>
    <t>尺桡骨肿物切除费-儿童（加收）</t>
  </si>
  <si>
    <t>35-2</t>
  </si>
  <si>
    <t>013315000310011</t>
  </si>
  <si>
    <t>尺桡骨肿物切除费-功能形态重建（加收）</t>
  </si>
  <si>
    <t>013315000320000</t>
  </si>
  <si>
    <t>股骨肿物切除费</t>
  </si>
  <si>
    <t>通过手术切除股骨肿物。</t>
  </si>
  <si>
    <t>013315000320001</t>
  </si>
  <si>
    <t>股骨肿物切除费-儿童（加收）</t>
  </si>
  <si>
    <t>36-2</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</si>
  <si>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</si>
  <si>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</si>
  <si>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</si>
  <si>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</si>
  <si>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</si>
  <si>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</si>
  <si>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</si>
  <si>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</si>
  <si>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</si>
  <si>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</si>
  <si>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</si>
  <si>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</si>
  <si>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</si>
  <si>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</si>
  <si>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</si>
  <si>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</si>
  <si>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</si>
  <si>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</si>
  <si>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</si>
  <si>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</si>
  <si>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</si>
  <si>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39-2</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</si>
  <si>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</si>
  <si>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</si>
  <si>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</si>
  <si>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</si>
  <si>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</si>
  <si>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</si>
  <si>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</si>
  <si>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</si>
  <si>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 xml:space="preserve">01儿童加收15% </t>
  </si>
  <si>
    <t>013315000360001</t>
  </si>
  <si>
    <t>脊柱感染病灶清除费（常规）-儿童（加收）</t>
  </si>
  <si>
    <t>013315000370000</t>
  </si>
  <si>
    <t>脊柱感染病灶清除费（复杂）</t>
  </si>
  <si>
    <t>通过手术清除复杂情形下脊柱感染病灶。</t>
  </si>
  <si>
    <t>本项目所称“复杂”指：结核感染、布鲁氏菌感染、多入路联合、清除节段≥3个椎体的情况。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</si>
  <si>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</si>
  <si>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</si>
  <si>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</si>
  <si>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</si>
  <si>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</si>
  <si>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</si>
  <si>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</si>
  <si>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013315000380001</t>
  </si>
  <si>
    <t>关节感染病灶清除费（常规）-儿童（加收）</t>
  </si>
  <si>
    <t>013315000390000</t>
  </si>
  <si>
    <t>关节感染病灶清除费（复杂）</t>
  </si>
  <si>
    <t>通过手术清除复杂情形下关节感染病灶。</t>
  </si>
  <si>
    <r>
      <t>本项目所称“复杂”指：假体置换术后感染、结核感染、</t>
    </r>
    <r>
      <rPr>
        <sz val="12"/>
        <rFont val="仿宋_GB2312"/>
        <charset val="134"/>
      </rPr>
      <t>布鲁氏菌感染</t>
    </r>
    <r>
      <rPr>
        <sz val="12"/>
        <color theme="1"/>
        <rFont val="仿宋_GB2312"/>
        <charset val="134"/>
      </rPr>
      <t>、的情况。</t>
    </r>
  </si>
  <si>
    <t>43-1</t>
  </si>
  <si>
    <t>013315000390001</t>
  </si>
  <si>
    <t>关节感染病灶清除费（复杂）-儿童（加收）</t>
  </si>
  <si>
    <t>013315000400000</t>
  </si>
  <si>
    <t>骨感染病灶清除费（常规）</t>
  </si>
  <si>
    <t>通过手术清除骨感染病灶。</t>
  </si>
  <si>
    <t>44-1</t>
  </si>
  <si>
    <t>013315000400001</t>
  </si>
  <si>
    <t>骨感染病灶清除费（常规）-儿童（加收）</t>
  </si>
  <si>
    <t>013315000410000</t>
  </si>
  <si>
    <t>骨感染病灶清除费（复杂）</t>
  </si>
  <si>
    <t>通过手术清除复杂情形下骨感染病灶。</t>
  </si>
  <si>
    <r>
      <t>本项目所称“复杂”指：结核感染、</t>
    </r>
    <r>
      <rPr>
        <sz val="12"/>
        <rFont val="仿宋_GB2312"/>
        <charset val="134"/>
      </rPr>
      <t>布鲁氏菌感染</t>
    </r>
    <r>
      <rPr>
        <sz val="12"/>
        <color theme="1"/>
        <rFont val="仿宋_GB2312"/>
        <charset val="134"/>
      </rPr>
      <t>、间置物占位的情况。</t>
    </r>
  </si>
  <si>
    <t>45-1</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</si>
  <si>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</si>
  <si>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</si>
  <si>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</si>
  <si>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</si>
  <si>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</si>
  <si>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</si>
  <si>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</si>
  <si>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013315000420001</t>
  </si>
  <si>
    <t>脊柱骨折内固定费（常规）-儿童（加收）</t>
  </si>
  <si>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</si>
  <si>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</si>
  <si>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</si>
  <si>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</si>
  <si>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</si>
  <si>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</si>
  <si>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</si>
  <si>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</si>
  <si>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</si>
  <si>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48-1</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</si>
  <si>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</si>
  <si>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</si>
  <si>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</si>
  <si>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</si>
  <si>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</si>
  <si>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</si>
  <si>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</si>
  <si>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</si>
  <si>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</si>
  <si>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</si>
  <si>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</si>
  <si>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</si>
  <si>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</si>
  <si>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</si>
  <si>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</si>
  <si>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</si>
  <si>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</si>
  <si>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</si>
  <si>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</si>
  <si>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</si>
  <si>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</si>
  <si>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</si>
  <si>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01儿童加收15% 11 肱骨、股骨、胫骨加收30%
21 腕骨、跗骨加收15%</t>
  </si>
  <si>
    <t>1.本项目所称“四肢骨折”指：肩胛骨、锁骨、尺桡骨、腓骨、髌骨、指/趾骨、掌/跖骨的单部位新鲜骨折。
2.胫腓骨同时骨折手术内固定按“胫骨加收”收取。</t>
  </si>
  <si>
    <t>013315000480001</t>
  </si>
  <si>
    <t>四肢骨折内固定费（常规）-儿童（加收）</t>
  </si>
  <si>
    <t>52-2</t>
  </si>
  <si>
    <t>013315000480011</t>
  </si>
  <si>
    <t>四肢骨折内固定费（常规）-肱骨、股骨、胫骨（加收）</t>
  </si>
  <si>
    <t>52-3</t>
  </si>
  <si>
    <t>013315000480021</t>
  </si>
  <si>
    <t>四肢骨折内固定费（常规）-腕骨、跗骨（加收）</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</si>
  <si>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</si>
  <si>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</si>
  <si>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</si>
  <si>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</si>
  <si>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</si>
  <si>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</si>
  <si>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53-2</t>
  </si>
  <si>
    <t>013315000490011</t>
  </si>
  <si>
    <t>四肢骨折内固定费（复杂）-肱骨、股骨、胫骨（加收）</t>
  </si>
  <si>
    <t>53-3</t>
  </si>
  <si>
    <t>013315000490021</t>
  </si>
  <si>
    <t>四肢骨折内固定费（复杂）-腕骨、跗骨（加收）</t>
  </si>
  <si>
    <t>013315000500000</t>
  </si>
  <si>
    <t>肋骨骨折内固定费</t>
  </si>
  <si>
    <t>通过手术对肋骨骨折进行复位和内固定。</t>
  </si>
  <si>
    <t>01肋骨切除</t>
  </si>
  <si>
    <t>根</t>
  </si>
  <si>
    <t>013315000500001</t>
  </si>
  <si>
    <t>肋骨骨折内固定费-儿童（加收）</t>
  </si>
  <si>
    <t>54-2</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</si>
  <si>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</si>
  <si>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</si>
  <si>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</si>
  <si>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</si>
  <si>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</si>
  <si>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</si>
  <si>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</si>
  <si>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</si>
  <si>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</si>
  <si>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</si>
  <si>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</si>
  <si>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</si>
  <si>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</si>
  <si>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</si>
  <si>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</si>
  <si>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</si>
  <si>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</si>
  <si>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</si>
  <si>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</si>
  <si>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</si>
  <si>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</si>
  <si>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</si>
  <si>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</si>
  <si>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</si>
  <si>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</si>
  <si>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</si>
  <si>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</si>
  <si>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</si>
  <si>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</si>
  <si>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</si>
  <si>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</si>
  <si>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</si>
  <si>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</si>
  <si>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</si>
  <si>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</si>
  <si>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</si>
  <si>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</si>
  <si>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</si>
  <si>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</si>
  <si>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</si>
  <si>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</si>
  <si>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</si>
  <si>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</si>
  <si>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</si>
  <si>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</si>
  <si>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</si>
  <si>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</si>
  <si>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</si>
  <si>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</si>
  <si>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</si>
  <si>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</si>
  <si>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</si>
  <si>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</si>
  <si>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</si>
  <si>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</si>
  <si>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</si>
  <si>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</si>
  <si>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</si>
  <si>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</si>
  <si>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</si>
  <si>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</si>
  <si>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</si>
  <si>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</si>
  <si>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</si>
  <si>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</si>
  <si>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</si>
  <si>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</si>
  <si>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</si>
  <si>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</si>
  <si>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</si>
  <si>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</si>
  <si>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01 外固定架拆除</t>
  </si>
  <si>
    <t>部位·次</t>
  </si>
  <si>
    <t>013315000610001</t>
  </si>
  <si>
    <t>固定装置调整费-儿童（加收）</t>
  </si>
  <si>
    <t>65-2</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</si>
  <si>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</si>
  <si>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</si>
  <si>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</si>
  <si>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</si>
  <si>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</si>
  <si>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</si>
  <si>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</si>
  <si>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</si>
  <si>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</si>
  <si>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</si>
  <si>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</si>
  <si>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</si>
  <si>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</si>
  <si>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</si>
  <si>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</si>
  <si>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</si>
  <si>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</si>
  <si>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</si>
  <si>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</si>
  <si>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</si>
  <si>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</si>
  <si>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</si>
  <si>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</si>
  <si>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</si>
  <si>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01 异种肢体</t>
  </si>
  <si>
    <t>义肢装配不按此收费。</t>
  </si>
  <si>
    <t>013315000650001</t>
  </si>
  <si>
    <t>手/足移植费-儿童（加收）</t>
  </si>
  <si>
    <t>69-2</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</si>
  <si>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</si>
  <si>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</si>
  <si>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</si>
  <si>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</si>
  <si>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</si>
  <si>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</si>
  <si>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</si>
  <si>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70-1</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</si>
  <si>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</si>
  <si>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</si>
  <si>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</si>
  <si>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</si>
  <si>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</si>
  <si>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</si>
  <si>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</si>
  <si>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</si>
  <si>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</si>
  <si>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</si>
  <si>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</si>
  <si>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</si>
  <si>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</si>
  <si>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</si>
  <si>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</si>
  <si>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</si>
  <si>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</si>
  <si>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</si>
  <si>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</si>
  <si>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</si>
  <si>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</si>
  <si>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</si>
  <si>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</si>
  <si>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</si>
  <si>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74-1</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</si>
  <si>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</si>
  <si>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</si>
  <si>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</si>
  <si>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</si>
  <si>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</si>
  <si>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</si>
  <si>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75-1</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</si>
  <si>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</si>
  <si>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</si>
  <si>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</si>
  <si>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</si>
  <si>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</si>
  <si>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</si>
  <si>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</si>
  <si>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</si>
  <si>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</si>
  <si>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</si>
  <si>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</si>
  <si>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</si>
  <si>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</si>
  <si>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</si>
  <si>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</si>
  <si>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</si>
  <si>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</si>
  <si>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</si>
  <si>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</si>
  <si>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</si>
  <si>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</si>
  <si>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</si>
  <si>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非关节镜下手术予以支付</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</si>
  <si>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</si>
  <si>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</si>
  <si>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</si>
  <si>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</si>
  <si>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</si>
  <si>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</si>
  <si>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</si>
  <si>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80-1</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</si>
  <si>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</si>
  <si>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</si>
  <si>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</si>
  <si>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</si>
  <si>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</si>
  <si>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</si>
  <si>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</si>
  <si>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</si>
  <si>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</si>
  <si>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</si>
  <si>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</si>
  <si>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</si>
  <si>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82-1</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</si>
  <si>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</si>
  <si>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</si>
  <si>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</si>
  <si>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</si>
  <si>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</si>
  <si>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</si>
  <si>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</si>
  <si>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83-1</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</si>
  <si>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</si>
  <si>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</si>
  <si>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</si>
  <si>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</si>
  <si>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</si>
  <si>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</si>
  <si>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84-1</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</si>
  <si>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</si>
  <si>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</si>
  <si>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</si>
  <si>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</si>
  <si>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</si>
  <si>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</si>
  <si>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</si>
  <si>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</si>
  <si>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</si>
  <si>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</si>
  <si>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</si>
  <si>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</si>
  <si>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86-1</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</si>
  <si>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</si>
  <si>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</si>
  <si>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</si>
  <si>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</si>
  <si>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</si>
  <si>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</si>
  <si>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87-1</t>
  </si>
  <si>
    <t>013315000830001</t>
  </si>
  <si>
    <t>关节松解费（小关节）-儿童（加收）</t>
  </si>
  <si>
    <t>013315000840000</t>
  </si>
  <si>
    <t>关节松解费（大关节）</t>
  </si>
  <si>
    <t>通过手术松解大关节。</t>
  </si>
  <si>
    <t>88-1</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</si>
  <si>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</si>
  <si>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</si>
  <si>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</si>
  <si>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</si>
  <si>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</si>
  <si>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</si>
  <si>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89-1</t>
  </si>
  <si>
    <t>013315000850001</t>
  </si>
  <si>
    <t>关节融合费（小关节）-儿童（加收）</t>
  </si>
  <si>
    <t>013315000860000</t>
  </si>
  <si>
    <t>关节融合费（大关节）</t>
  </si>
  <si>
    <t>通过手术对无法进行重建的大关节进行融合。</t>
  </si>
  <si>
    <t>90-1</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</si>
  <si>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</si>
  <si>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</si>
  <si>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</si>
  <si>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</si>
  <si>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</si>
  <si>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</si>
  <si>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01儿童加收15% 11 关节翻修加收50%</t>
  </si>
  <si>
    <t>91-1</t>
  </si>
  <si>
    <t>013315000870001</t>
  </si>
  <si>
    <t>人工关节置换费（小关节）-儿童（加收）</t>
  </si>
  <si>
    <t>91-2</t>
  </si>
  <si>
    <t>013315000870011</t>
  </si>
  <si>
    <t>人工关节置换费（小关节）-关节翻修（加收）</t>
  </si>
  <si>
    <t>013315000880000</t>
  </si>
  <si>
    <t>人工关节置换费（大关节）</t>
  </si>
  <si>
    <t>013315000880001</t>
  </si>
  <si>
    <t>人工关节置换费（大关节）-儿童（加收）</t>
  </si>
  <si>
    <t>92-2</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</si>
  <si>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</si>
  <si>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</si>
  <si>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</si>
  <si>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</si>
  <si>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</si>
  <si>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</si>
  <si>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</si>
  <si>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</si>
  <si>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</si>
  <si>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</si>
  <si>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</si>
  <si>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</si>
  <si>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</si>
  <si>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94-1</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</si>
  <si>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</si>
  <si>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</si>
  <si>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</si>
  <si>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</si>
  <si>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</si>
  <si>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</si>
  <si>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95-1</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</si>
  <si>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</si>
  <si>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</si>
  <si>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</si>
  <si>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</si>
  <si>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</si>
  <si>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</si>
  <si>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 先天性巨指骺闭合</t>
  </si>
  <si>
    <t>96-2</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</si>
  <si>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</si>
  <si>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</si>
  <si>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</si>
  <si>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</si>
  <si>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</si>
  <si>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</si>
  <si>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</si>
  <si>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</si>
  <si>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</si>
  <si>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</si>
  <si>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</si>
  <si>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</si>
  <si>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</si>
  <si>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</si>
  <si>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</si>
  <si>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98-2</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</si>
  <si>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</si>
  <si>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</si>
  <si>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</si>
  <si>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</si>
  <si>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</si>
  <si>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</si>
  <si>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99-1</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</si>
  <si>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</si>
  <si>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</si>
  <si>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</si>
  <si>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</si>
  <si>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</si>
  <si>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</si>
  <si>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</si>
  <si>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</si>
  <si>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</si>
  <si>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</si>
  <si>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</si>
  <si>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</si>
  <si>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</si>
  <si>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</si>
  <si>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</si>
  <si>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</si>
  <si>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</si>
  <si>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</si>
  <si>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</si>
  <si>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</si>
  <si>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</si>
  <si>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</si>
  <si>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</si>
  <si>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</si>
  <si>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</si>
  <si>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</si>
  <si>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</si>
  <si>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</si>
  <si>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</si>
  <si>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</si>
  <si>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</si>
  <si>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</si>
  <si>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</si>
  <si>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</si>
  <si>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</si>
  <si>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</si>
  <si>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</si>
  <si>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</si>
  <si>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</si>
  <si>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</si>
  <si>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</si>
  <si>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本项目所称“深层软组织”指：深筋膜及以下组织。</t>
  </si>
  <si>
    <t>106-1</t>
  </si>
  <si>
    <t>013315001020001</t>
  </si>
  <si>
    <t>深层软组织病灶切除费（常规）-儿童（加收）</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</si>
  <si>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</si>
  <si>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</si>
  <si>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</si>
  <si>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</si>
  <si>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107-1</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</si>
  <si>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</si>
  <si>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</si>
  <si>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</si>
  <si>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</si>
  <si>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</si>
  <si>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</si>
  <si>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</si>
  <si>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108-1</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</si>
  <si>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</si>
  <si>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</si>
  <si>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</si>
  <si>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</si>
  <si>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</si>
  <si>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</si>
  <si>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109-1</t>
  </si>
  <si>
    <t>013315001050001</t>
  </si>
  <si>
    <t>胸廓出口综合征手术费-儿童（加收）</t>
  </si>
  <si>
    <t xml:space="preserve">使用说明：
1.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骨骼肌肉系统类项目在操作层面存在差异，但在价格项目和定价水平层面具备合并同类项的条件，立项指南对目前常用的骨骼肌肉系统类项目进行了合并。制定骨骼肌肉系统类医疗服务项目价格时，充分体现技术劳务价值，使收费水平覆盖绝大部分骨骼肌肉系统类项目，使整合前后的骨骼肌肉系统类项目收费水平大体相当，后期结合国家部署和动态调整工作，逐步疏导价格矛盾；医疗服务的政府指导价为最高限价，下浮不限；同时，医疗机构、医务人员实施治疗过程中有关创新改良，采取“现有项目兼容”的方式简化处理，无需申报新增医疗服务价格项目，直接按照对应的整合项目执行即可。
2.上述内容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上述内容所称“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4.上述内容所称“扩展项”，指同一项目下以不同方式提供或在不同场景应用时，只扩展价格项目适用范围、不额外加价的一类子项，子项的价格按主项目执行。
5.上述内容所称“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除基本物耗以外的其他耗材，按照《天津市一次性医疗器械和医用材料收费项目目录》收费，同时按照实际采购价格零差率销售。”涉及现行除外耗材不属于基本物耗，不在一次性耗材目录内的单独表述。
6.上述内容中手术类项目服务对象为儿童时，统一落实儿童加收政策（以下简称“儿童加收”），加收比例或金额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上述内容所称的“儿童”，指6周岁及以下，周岁的计算方法以法律的相关规定为准。
7.上述内容所称的“颅颈交界区”，指颅骨枕部与寰枢椎部位区域。
8.上述内容所称的“大关节”，指肢体肩关节、肘关节、腕关节、髋关节、膝关节、踝关节；上述内容所称的“小关节”，指手足部关节等其他局限性关节。
9.上述内容中未涉及的部分与骨科专业相关的如：消融、皮瓣转移等项目，在其他立项指南中另行编录。
10.上述内容中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11.上述内容中项目涉及的椎间盘镜、关节镜等常规内镜下手术已包含在价格构成中，医疗机构在开展相关操作时，执行与开放手术相同的价格标准。
12.上述内容所称的“异种肢体”，指不摘自人体的肢体，包括但不限于动物肢体、机械肢体、以及3D打印等技术人工制造的肢体。
13.上述内容价格构成中所称的“穿刺”为主项操作涉及的必要穿刺技术，价格构成中的穿刺操作不可收取相关费用；独立穿刺项目可按相应治疗价格项目收取。
14.上述内容中涉及“包括……”“…… 等”的，属于开放型表述，所指对象不仅局限于表述中列明的事项，也包括未列明的同类事项。
</t>
  </si>
  <si>
    <t>废止部分医疗服务项目医保支付表</t>
  </si>
  <si>
    <t>项目内涵</t>
  </si>
  <si>
    <t>拔克什针</t>
  </si>
  <si>
    <t>骨牵引或克氏针内固定治疗终结拔除克氏针。</t>
  </si>
  <si>
    <t>拔除颅骨牵引弓加收5元。</t>
  </si>
  <si>
    <t>半盆切除术</t>
  </si>
  <si>
    <t>半月板摘除术</t>
  </si>
  <si>
    <t>消毒铺巾，探查髌上囊、关节软骨、半月板及交叉韧带，将半月板切除，充分止血，冲洗关节腔，加压包扎。不含软骨修复、髁间窝成形。</t>
  </si>
  <si>
    <t>闭孔神经切断术</t>
  </si>
  <si>
    <t>臂丛神经探查术</t>
  </si>
  <si>
    <t>臂肌松解术</t>
  </si>
  <si>
    <t>膑骨骨折抓膑器</t>
  </si>
  <si>
    <t>髌骨切开复位术</t>
  </si>
  <si>
    <t>并指切开术</t>
  </si>
  <si>
    <t>布朗氏架</t>
  </si>
  <si>
    <t>下肢皮牵引，股骨髁上，胫骨结节及跟骨骨牵引所用到的带有滑轮的支架。</t>
  </si>
  <si>
    <t>天</t>
  </si>
  <si>
    <t>侧付韧带修补半月板摘除</t>
  </si>
  <si>
    <t>超声骨强度测定</t>
  </si>
  <si>
    <t>陈旧股骨转子间骨折切开复位内固定术</t>
  </si>
  <si>
    <t>陈旧骨折包括骨折不愈合、畸形愈合、骨折伴感染，病变部位为非正常解剖结构，手术操作难度增大很多。摆体位，选择适合入路切开，保护周围软组织，防止血管神经损伤，保护骨折端血供，显露骨折形态，用力牵引骨折端，复位骨折端。必要时截骨矫形，选择适宜的钢板螺丝钉固定系统，反复钻孔，置入螺钉，固定钢板，进行骨折固定，冲洗伤口，放置引流，逐层缝合伤口，必要时术中X线检查骨折及内固定物位置。不含植骨术、术中X线引导、术中导航。</t>
  </si>
  <si>
    <t>手术费不再收取手术技术附加费、手术材料费、层流净化手术费。涉及津医保局发〔2024〕15号文件中的6岁以下儿童加收手术费用和传染病加收手术费用一并调整。</t>
  </si>
  <si>
    <t>陈旧骨盆骨折切开复位外固定架固定术</t>
  </si>
  <si>
    <t>陈旧骨折包括骨折不愈合、畸形愈合、骨折伴感染，病变部位为非正常解剖结构，手术操作难度增大很多。摆体位(必要时在骨科牵引手术床上固定患肢)，选择外固定架针入点，在骨折两端固定外固定架针，切开暴露骨折端，复位骨折。必要时进行截骨矫形，保护周围软组织，防止血管神经损伤，透视下对骨折进行固定，冲洗伤口，放置引流，逐层缝合伤口。必要时术中X线检查骨折及内固定物位置。不含植骨术。</t>
  </si>
  <si>
    <t>外固定支架同</t>
  </si>
  <si>
    <t>成骨不全多段截骨术</t>
  </si>
  <si>
    <t>显露股骨或胫骨干，保护股动静脉、坐骨神经，X线引导下作多段截断，矫正畸形，插入带锁髓内钉固定。不含术中X线引导。</t>
  </si>
  <si>
    <t>增高不予支付</t>
  </si>
  <si>
    <t>尺、桡骨骨折正复术</t>
  </si>
  <si>
    <t>尺N前移</t>
  </si>
  <si>
    <t>尺骨鹰嘴骨折固定器</t>
  </si>
  <si>
    <t>粗隆间外展支架</t>
  </si>
  <si>
    <t>单臂外固定器</t>
  </si>
  <si>
    <t>单指再植术</t>
  </si>
  <si>
    <t>电动间歇牵引</t>
  </si>
  <si>
    <t>短上肢托</t>
  </si>
  <si>
    <t>短腿托</t>
  </si>
  <si>
    <t>短腿靴</t>
  </si>
  <si>
    <t>断指(肢)再植术(三指以上)</t>
  </si>
  <si>
    <t>多指（趾）切除术</t>
  </si>
  <si>
    <t>多指肌腱松解</t>
  </si>
  <si>
    <t>腓骨长短肌代趿腱</t>
  </si>
  <si>
    <t>氟骨症胸椎管减压术</t>
  </si>
  <si>
    <t>高位截肢术</t>
  </si>
  <si>
    <t>各种切指术</t>
  </si>
  <si>
    <t>跟骨倒立术</t>
  </si>
  <si>
    <t>跟骨靴固定架</t>
  </si>
  <si>
    <t>肱骨髁上截骨钢板内固定</t>
  </si>
  <si>
    <t>肱骨切开复位内固定术（丙级）</t>
  </si>
  <si>
    <t>肱骨切开复位内固定术（乙级）</t>
  </si>
  <si>
    <t>肱骨切开复位内固定术取髂骨植骨三关节固定术</t>
  </si>
  <si>
    <t>股骨肱骨开放清创固定术</t>
  </si>
  <si>
    <t>股骨骨折切开复位梅花针内固定术</t>
  </si>
  <si>
    <t>股骨颈骨折骨元针固定术</t>
  </si>
  <si>
    <t>股骨开放正型术</t>
  </si>
  <si>
    <t>股骨软骨瘤切除</t>
  </si>
  <si>
    <t>股骨上端取死骨</t>
  </si>
  <si>
    <t>股四头肌瘫、半腱肌半膜肌代股四头肌术</t>
  </si>
  <si>
    <t>股体脱套修复术</t>
  </si>
  <si>
    <t>骨骺固定术</t>
  </si>
  <si>
    <t>指永久阻滞术。麻醉后，患处切口，显露骨骺，带骨骺块状截骨，翻转90°后植入间隙，使骨块愈合。不含C型臂透视、导航设备。</t>
  </si>
  <si>
    <t>骨骺延长术</t>
  </si>
  <si>
    <t>骨骺延长术（双下肢延长术）</t>
  </si>
  <si>
    <t>骨密度测定(SPA)</t>
  </si>
  <si>
    <t>骨密度测定(双光子)</t>
  </si>
  <si>
    <t>另收试剂费20元</t>
  </si>
  <si>
    <t>骨盆骨折弹力架板</t>
  </si>
  <si>
    <t>骨牵引</t>
  </si>
  <si>
    <t>骨骼上穿克氏针或斯氏针，安置牵引弓，通过牵引绳及滑轮连接秤砣而组成的牵引装置，牵引力直接作用于骨骼上，对抗肌肉收缩的力量，达到骨折复位固定的目的。</t>
  </si>
  <si>
    <t>含材料和每日调整费。</t>
  </si>
  <si>
    <t>骨牵引术</t>
  </si>
  <si>
    <t>骨髓炎病清肌办填充术</t>
  </si>
  <si>
    <t>骨突切除术</t>
  </si>
  <si>
    <t>骨折调节固定器</t>
  </si>
  <si>
    <t>骨肿瘤切除骨水泥填充术</t>
  </si>
  <si>
    <t>关节镜下软骨取出术（手术）</t>
  </si>
  <si>
    <t>除外内容：无。说明：手术</t>
  </si>
  <si>
    <t>关节移植术</t>
  </si>
  <si>
    <t>后路骶骨肿瘤切除术</t>
  </si>
  <si>
    <t>含引流装置；冲洗液3000ml和蒸馏水1000ml</t>
  </si>
  <si>
    <t>踝关节固定术</t>
  </si>
  <si>
    <t>踝关节滑膜切除术</t>
  </si>
  <si>
    <t>肌腱松解指间关节融合</t>
  </si>
  <si>
    <t>肌腱移植术</t>
  </si>
  <si>
    <t>脊柱侧弯</t>
  </si>
  <si>
    <t>脊柱侧弯矫正术</t>
  </si>
  <si>
    <t>脊柱感染病灶清除术</t>
  </si>
  <si>
    <t>消毒铺巾，根据不同节段采取不同手术入路，椎体病灶通常包括炎症，肿瘤、坏死等，以结核最为常见。采取椎体病灶清除术，清除病灶、解除神经压迫、矫正畸形以及重建脊柱的稳定性。</t>
  </si>
  <si>
    <t>每增加一个病灶加收不超过50%</t>
  </si>
  <si>
    <t>脊柱固定架</t>
  </si>
  <si>
    <t>脊柱介入</t>
  </si>
  <si>
    <t>脊柱探查术</t>
  </si>
  <si>
    <t>脊椎（脊柱）侧弯矫正术</t>
  </si>
  <si>
    <t>脊椎植骨融合术</t>
  </si>
  <si>
    <t>记忆合金加压螺旋钉</t>
  </si>
  <si>
    <t>肩关节切开复位</t>
  </si>
  <si>
    <t>肩胛带离断术</t>
  </si>
  <si>
    <t>肩锁关节脱位骨折固定</t>
  </si>
  <si>
    <t>腱鞘囊肿切除术（骨科）</t>
  </si>
  <si>
    <t>截指术（短缩）</t>
  </si>
  <si>
    <t>经皮穿刺颈椎间盘髓核射频消融术</t>
  </si>
  <si>
    <t>在手术室或具有抢救设备的无菌治疗室内，开放静脉通路，监测生命体征，消毒铺巾，麻醉，穿刺至颈椎间盘髓核，经影像、功能和/或电生理定位器诱发定位确认无误，开机进行调试，如无神经反应开始射频消融术。术毕敷料覆盖，留观。不含基本生命体征监测、影像学引导。</t>
  </si>
  <si>
    <t>每增加1节椎间盘加收不超过50%。不再收取手术技术附加费、手术材料费。</t>
  </si>
  <si>
    <t>经皮穿刺腰椎间盘髓核射频消融术</t>
  </si>
  <si>
    <t>在手术室或具有抢救设备的无菌治疗室内，开放静脉通路，监测生命体征，影像定位，结合病变间隙形态及椎管解剖选择穿刺入路。麻醉，消毒铺巾，穿刺到位，经影像、功能和/或电生理定位器诱发定位确认无误，置入射频电极，经感觉及运动测试后，进行射频消融。术毕敷料覆盖，留观。不含基本生命体征监测、影像学引导。</t>
  </si>
  <si>
    <t>每增加1节椎间盘加收不超过50%.不再收取手术技术附加费、手术材料费。</t>
  </si>
  <si>
    <t>经皮穿刺医用臭氧颈椎间盘髓核消融术</t>
  </si>
  <si>
    <t>1、每增加1节椎间盘加收不超过50%。2、此技术用于膝关节、肩关节、踝关节、骶髂关节、髋关节减半收费。如双侧同时手术时再加收150元。3、含穿刺针和臭氧费用。</t>
  </si>
  <si>
    <t>经皮穿刺医用臭氧腰椎间盘髓核消融术</t>
  </si>
  <si>
    <t>颈腰椎间盘激光介入汽化减压术（PLDD）</t>
  </si>
  <si>
    <t>每节椎体</t>
  </si>
  <si>
    <t>颈椎牵引</t>
  </si>
  <si>
    <t>通过滑轮和牵引支架，施加重量进行牵引，适用于轻度骨折或脱位，颈椎间盘突出症及神经根型颈椎病等。</t>
  </si>
  <si>
    <t>持续牵引最高不超过25元/天。</t>
  </si>
  <si>
    <t>颈椎前、后路钢板内固定术</t>
  </si>
  <si>
    <t>颈椎前路植骨取髂骨植骨术</t>
  </si>
  <si>
    <t>颈椎前入路椎前肿瘤切除术</t>
  </si>
  <si>
    <t>胫腓骨切开复位植骨术</t>
  </si>
  <si>
    <t>胫骨上端软骨瘤切除</t>
  </si>
  <si>
    <t>胫骨上端肿瘤刮除植骨取髂骨</t>
  </si>
  <si>
    <t>胫前肌外移三关节固定</t>
  </si>
  <si>
    <t>颗粒髂骨切除术</t>
  </si>
  <si>
    <t>髋骨节双杯置换</t>
  </si>
  <si>
    <t>髋关节病灶清除术</t>
  </si>
  <si>
    <t>髋关节离断术</t>
  </si>
  <si>
    <t>髋关节切开排脓</t>
  </si>
  <si>
    <t>髋滑膜切除骨盆截骨术</t>
  </si>
  <si>
    <t>髋滑膜全切(次全切)</t>
  </si>
  <si>
    <t>髋脱位术后取钢板克什针</t>
  </si>
  <si>
    <t>肋骨并合术</t>
  </si>
  <si>
    <t>肋软骨切取术</t>
  </si>
  <si>
    <t>肋软骨移植术</t>
  </si>
  <si>
    <t>类风湿髋关节清理术</t>
  </si>
  <si>
    <t>颅骨牵引</t>
  </si>
  <si>
    <t>螺丝钉固定术</t>
  </si>
  <si>
    <t>螺丝钉固定术(腰、股、髋)</t>
  </si>
  <si>
    <t>麦氏截骨术</t>
  </si>
  <si>
    <t>孟氏骨折可试皮套</t>
  </si>
  <si>
    <t>拇外翻矫正术(单侧)</t>
  </si>
  <si>
    <t>拇指指蹼开大术</t>
  </si>
  <si>
    <t>皮肤牵引术</t>
  </si>
  <si>
    <t>皮牵引</t>
  </si>
  <si>
    <t>持续牵引每天不超过15元</t>
  </si>
  <si>
    <t>平衡固定牵引</t>
  </si>
  <si>
    <t>平衡牵引骨折固定器</t>
  </si>
  <si>
    <t>髂骨移植术</t>
  </si>
  <si>
    <t>前臂N探查吻合术</t>
  </si>
  <si>
    <t>前臂双骨折切开复位钢板内固定</t>
  </si>
  <si>
    <t>前臂小腿开放清创固定术</t>
  </si>
  <si>
    <t>前路骶骨肿瘤切除术</t>
  </si>
  <si>
    <t>前斜角肌松解劲肋切除术</t>
  </si>
  <si>
    <t>切开排脓</t>
  </si>
  <si>
    <t>取钢板</t>
  </si>
  <si>
    <t>取骨板钉( 踝关节)</t>
  </si>
  <si>
    <t>取螺丝钉(腰、股、髋)</t>
  </si>
  <si>
    <t>取螺丝钉术</t>
  </si>
  <si>
    <t>取髂骨肋骨及阔筋膜术(取皮术)</t>
  </si>
  <si>
    <t>取髂骨植骨加深术</t>
  </si>
  <si>
    <t>全髋骨节置换</t>
  </si>
  <si>
    <t>全髋人工关节翻修术</t>
  </si>
  <si>
    <t>适于初次或再次全髋或股骨头置换后假体松动、感染、磨损及功能不佳等患者。取出原假体(全部或部分)，处理骨缺损(髋臼、股骨干)，重新置入或更换全部或部分假体，术中需X线透视或导航。不含术中X线透视、导航。</t>
  </si>
  <si>
    <t>全膝骨节置换</t>
  </si>
  <si>
    <t>桡骨下端楔形截骨克什针内固定</t>
  </si>
  <si>
    <t>桡骨小头切开复位术</t>
  </si>
  <si>
    <t>人工股骨头置换术</t>
  </si>
  <si>
    <t>人工椎体置换术</t>
  </si>
  <si>
    <t>三冀钉内固定</t>
  </si>
  <si>
    <t>三翼钉髋关节复位</t>
  </si>
  <si>
    <t>射频热凝术-椎间盘纤维环形术</t>
  </si>
  <si>
    <t>神经肌腱探查吻合术</t>
  </si>
  <si>
    <t>神经探查肌腱松解术</t>
  </si>
  <si>
    <t>石膏袄</t>
  </si>
  <si>
    <t>石膏背心</t>
  </si>
  <si>
    <t>石膏床</t>
  </si>
  <si>
    <t>手部肌腱移植术</t>
  </si>
  <si>
    <t>手部肌腱粘连松解术（骨科）</t>
  </si>
  <si>
    <t>手部肌腱粘连松解术（整形科）</t>
  </si>
  <si>
    <t>手部肌腱转移术</t>
  </si>
  <si>
    <t>手部血管瘤切除术</t>
  </si>
  <si>
    <t>手脱套伤腹部埋藏</t>
  </si>
  <si>
    <t>手支架</t>
  </si>
  <si>
    <t>手指腱鞘松解术</t>
  </si>
  <si>
    <t>手指皮牵引</t>
  </si>
  <si>
    <t>手指牵引架</t>
  </si>
  <si>
    <t>手指游离腱肌移植术取对侧掌肌</t>
  </si>
  <si>
    <t>手指再造术</t>
  </si>
  <si>
    <t>手足开放骨折清创固定术</t>
  </si>
  <si>
    <t>手足指腱鞘切除术</t>
  </si>
  <si>
    <t>庶筋膜切断、跟腱延长、伸拇长肌后移胫前肌外移三关节固定术</t>
  </si>
  <si>
    <t>双胫骨倒"V"型截骨术</t>
  </si>
  <si>
    <t>四肢关节感染性病灶清除植骨融合术</t>
  </si>
  <si>
    <t>麻醉，消毒，根据病变位置选取体位及切口，分离保护好周边组织，切开关节囊，清除关节内积液及炎症坏死组织，显露关节韧带及软骨，清除增生的滑膜组织，反复冲洗，切除两端破坏的关节软骨至正常新鲜骨面，根据缺损范围决定是否植骨，采用内固定将病变关节融合于功能位，放置抗感染药物或填充物，留置关节引流灌洗管1-2根。如软组织覆盖困难，需进行肌皮瓣修复。止血，逐层缝合伤口，用生理盐水3000毫升冲洗。不含自体骨取骨。</t>
  </si>
  <si>
    <t>锁骨带术</t>
  </si>
  <si>
    <t>锁骨切开复位内固定术</t>
  </si>
  <si>
    <t>腕关节固定术</t>
  </si>
  <si>
    <t>腕关节滑膜切除术</t>
  </si>
  <si>
    <t>围领</t>
  </si>
  <si>
    <t>围膜</t>
  </si>
  <si>
    <t>膝关节病灶清除滑膜切除术</t>
  </si>
  <si>
    <t>膝关节病灶清除加压固定术</t>
  </si>
  <si>
    <t>膝关节加压固定术</t>
  </si>
  <si>
    <t>膝关节松解术</t>
  </si>
  <si>
    <t>膝关节游离体摘除术</t>
  </si>
  <si>
    <t>膝关节自体软骨细胞移植术（手术）</t>
  </si>
  <si>
    <t>除外内容：自体软骨细胞再生三维支架材料按医院进价据实另收。</t>
  </si>
  <si>
    <t>先天性髋脱位切开复位盆截骨术</t>
  </si>
  <si>
    <t>先天性髋脱位支架</t>
  </si>
  <si>
    <t>显微外科手术(每吻合一根神经或血管断端为一个计价单位)</t>
  </si>
  <si>
    <t>每一吻合为一个计价单位。6岁以下（含6岁生日当天）儿童手术可按手术费的15%加收</t>
  </si>
  <si>
    <t>小腿 肌间隔综合症切开减压</t>
  </si>
  <si>
    <t>小腿减张血管探查术</t>
  </si>
  <si>
    <t>小腿截肢术</t>
  </si>
  <si>
    <t>小腿平衡固定牵引</t>
  </si>
  <si>
    <t>小腿肿物切除术</t>
  </si>
  <si>
    <t>小血管吻合术</t>
  </si>
  <si>
    <t>斜颈矫正术</t>
  </si>
  <si>
    <t>消毒铺巾，仰卧位、锁骨上切口，切断胸锁乳突肌、前斜角肌，松解粘连带，探查锁骨上动静脉、臂丛神经下干，缝合切口。</t>
  </si>
  <si>
    <t>限儿童。手术费不再收取手术技术附加费、手术材料费、层流净化手术费。涉及津医保局发〔2024〕15号文件中的6岁以下儿童加收手术费用和传染病加收手术费用一并调整。</t>
  </si>
  <si>
    <t>胸带外固定</t>
  </si>
  <si>
    <t>常用于轻型胸部外伤，肋骨骨折或胸部手术术后。</t>
  </si>
  <si>
    <t>含每日调整。</t>
  </si>
  <si>
    <t>胸腹皮管成型术</t>
  </si>
  <si>
    <t>胸锁乳突肌切断术</t>
  </si>
  <si>
    <t>胸椎结核病灶清除术</t>
  </si>
  <si>
    <t>胸椎肿物椎板减压探查术</t>
  </si>
  <si>
    <t>旋转截骨钢骨板内固定</t>
  </si>
  <si>
    <t>腰背支架固定</t>
  </si>
  <si>
    <t>含调整费</t>
  </si>
  <si>
    <t>腰牵引</t>
  </si>
  <si>
    <t>持续牵引：二、三级医疗机构最高不超过30元/天；一级医疗机构最高不超过20元/天。</t>
  </si>
  <si>
    <t>腰椎感染性病灶清除椎体重建内固定术</t>
  </si>
  <si>
    <t>麻醉，消毒，取侧卧位，腹部侧方斜切口，逐层切开。必要时切开部分膈肌，牵开保护腹腔及腹膜后脏器，剥离腰大肌止点，注意可能损伤神经根，显露椎体及前方主动脉、腔静脉等大血管，分离保护牵开血管，显露椎体前外侧，X线定位确定病变椎体，清除病变椎体及间盘组织至正常骨，小心勿损伤后方的脊髓及前方大血管及脏器，如损伤应做相应处理，采用自体取骨或椎间融合器或人工椎体融合重建椎体缺损，内固定系统重建脊柱稳定性，注意内固定方向，用生理盐水3000毫升，放置抗感染药物或填充物，止血，逐层缝合伤口。不含X线引导、导航。</t>
  </si>
  <si>
    <t>腰椎间盘摘除术</t>
  </si>
  <si>
    <t>每增加1节椎间盘加收不超过80%；胸椎间盘、颈椎间盘切除术同</t>
  </si>
  <si>
    <t>腰椎结核腹八字切口病灶清除</t>
  </si>
  <si>
    <t>腰椎失稳固定术</t>
  </si>
  <si>
    <t>鹰嘴骨折钩钢板固定</t>
  </si>
  <si>
    <t>游离足趾切取术</t>
  </si>
  <si>
    <t>原地造盖术</t>
  </si>
  <si>
    <t>长上肢托</t>
  </si>
  <si>
    <t>长腿托</t>
  </si>
  <si>
    <t>长腿靴</t>
  </si>
  <si>
    <t>掌挛缩修复术(单侧)</t>
  </si>
  <si>
    <t>掌长肌移植术</t>
  </si>
  <si>
    <t>掌指关节囊挛缩侧付韧带切除术</t>
  </si>
  <si>
    <t>爪形手修复术(单侧)</t>
  </si>
  <si>
    <t>枕颈融合术</t>
  </si>
  <si>
    <t>肢体骨与软组织肿瘤切除软组织修复术</t>
  </si>
  <si>
    <t>含引流装置；冲洗液2000ml</t>
  </si>
  <si>
    <r>
      <rPr>
        <sz val="12"/>
        <color theme="1"/>
        <rFont val="仿宋_GB2312"/>
        <charset val="134"/>
      </rPr>
      <t>跖筋膜切断、跟腱延长、伸</t>
    </r>
    <r>
      <rPr>
        <sz val="12"/>
        <color theme="1"/>
        <rFont val="宋体"/>
        <charset val="134"/>
      </rPr>
      <t>踇</t>
    </r>
    <r>
      <rPr>
        <sz val="12"/>
        <color theme="1"/>
        <rFont val="仿宋_GB2312"/>
        <charset val="134"/>
      </rPr>
      <t>长肌后移胫前肌外移三关节固定术</t>
    </r>
  </si>
  <si>
    <t>指"V"探查吻合术</t>
  </si>
  <si>
    <t>指部钢板固定术</t>
  </si>
  <si>
    <t>指间关节融合术</t>
  </si>
  <si>
    <t>指间人工关节置换术</t>
  </si>
  <si>
    <t>趾外翻矫正术(单侧)</t>
  </si>
  <si>
    <t>肘关节成型术</t>
  </si>
  <si>
    <t>肘关节感染病灶清除术</t>
  </si>
  <si>
    <t>消毒铺巾，气囊止血带止血，切开皮肤，显露病灶，清除游离体，切除病变组织，松解关节粘连，关节软骨钻孔，植骨或关节成形，留置药物。不含关节松解术、取骨植骨术、关节成形术。</t>
  </si>
  <si>
    <t>肘关节滑膜切除术</t>
  </si>
  <si>
    <t>肘关节松解术</t>
  </si>
  <si>
    <t>肘人工关节成型术</t>
  </si>
  <si>
    <t>抓髌术</t>
  </si>
  <si>
    <t>椎板减压脊椎探查术</t>
  </si>
  <si>
    <t>椎板截除术</t>
  </si>
  <si>
    <t>椎弓根椎体截骨矫正后凸术</t>
  </si>
  <si>
    <t>多用骨折整骨复定器</t>
  </si>
  <si>
    <t>克氏针固定术</t>
  </si>
  <si>
    <t>类风湿膝关节清理术</t>
  </si>
  <si>
    <t>取骨板钉(腰、股、髋)</t>
  </si>
  <si>
    <t>人工肱骨头置换术</t>
  </si>
  <si>
    <t>显微外科手术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</si>
</sst>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 numFmtId="177" formatCode="0.00_ "/>
  </numFmts>
  <fonts count="52">
    <font>
      <sz val="11"/>
      <color theme="1"/>
      <name val="宋体"/>
      <charset val="134"/>
      <scheme val="minor"/>
    </font>
    <font>
      <sz val="12"/>
      <color theme="1"/>
      <name val="宋体"/>
      <charset val="134"/>
      <scheme val="minor"/>
    </font>
    <font>
      <sz val="12"/>
      <color theme="1"/>
      <name val="黑体"/>
      <charset val="134"/>
    </font>
    <font>
      <sz val="22"/>
      <name val="方正小标宋_GBK"/>
      <charset val="134"/>
    </font>
    <font>
      <sz val="12"/>
      <color theme="1"/>
      <name val="仿宋_GB2312"/>
      <charset val="134"/>
    </font>
    <font>
      <sz val="12"/>
      <name val="仿宋_GB2312"/>
      <charset val="134"/>
    </font>
    <font>
      <sz val="12"/>
      <color rgb="FF000000"/>
      <name val="仿宋_GB2312"/>
      <charset val="134"/>
    </font>
    <font>
      <strike/>
      <sz val="12"/>
      <color theme="1"/>
      <name val="仿宋_GB2312"/>
      <charset val="134"/>
    </font>
    <font>
      <sz val="11"/>
      <name val="宋体"/>
      <charset val="134"/>
      <scheme val="minor"/>
    </font>
    <font>
      <sz val="12"/>
      <name val="黑体"/>
      <charset val="134"/>
    </font>
    <font>
      <sz val="12"/>
      <color rgb="FFFF0000"/>
      <name val="仿宋_GB2312"/>
      <charset val="134"/>
    </font>
    <font>
      <sz val="11"/>
      <name val="仿宋_GB2312"/>
      <charset val="134"/>
    </font>
    <font>
      <strike/>
      <sz val="12"/>
      <color rgb="FFFF0000"/>
      <name val="仿宋_GB2312"/>
      <charset val="134"/>
    </font>
    <font>
      <strike/>
      <sz val="12"/>
      <name val="仿宋_GB2312"/>
      <charset val="134"/>
    </font>
    <font>
      <sz val="11"/>
      <name val="Times New Roman"/>
      <charset val="134"/>
    </font>
    <font>
      <b/>
      <sz val="12"/>
      <name val="宋体"/>
      <charset val="134"/>
    </font>
    <font>
      <sz val="20"/>
      <name val="方正小标宋简体"/>
      <charset val="134"/>
    </font>
    <font>
      <sz val="12"/>
      <color theme="1"/>
      <name val="方正小标宋简体"/>
      <charset val="134"/>
    </font>
    <font>
      <b/>
      <sz val="12"/>
      <color theme="1"/>
      <name val="宋体"/>
      <charset val="134"/>
    </font>
    <font>
      <sz val="12"/>
      <color indexed="8"/>
      <name val="宋体"/>
      <charset val="134"/>
      <scheme val="minor"/>
    </font>
    <font>
      <sz val="11"/>
      <color rgb="FF000000"/>
      <name val="宋体"/>
      <charset val="134"/>
      <scheme val="minor"/>
    </font>
    <font>
      <sz val="12"/>
      <color rgb="FF000000"/>
      <name val="黑体"/>
      <charset val="134"/>
    </font>
    <font>
      <sz val="11"/>
      <color rgb="FF000000"/>
      <name val="Arial"/>
      <charset val="204"/>
    </font>
    <font>
      <sz val="12"/>
      <color theme="1"/>
      <name val="Times New Roman Regular"/>
      <charset val="134"/>
    </font>
    <font>
      <sz val="11"/>
      <color theme="1"/>
      <name val="Times New Roman Regular"/>
      <charset val="134"/>
    </font>
    <font>
      <strike/>
      <sz val="12"/>
      <color theme="1"/>
      <name val="Times New Roman Regular"/>
      <charset val="134"/>
    </font>
    <font>
      <sz val="16"/>
      <color theme="1"/>
      <name val="Times New Roman Regular"/>
      <charset val="134"/>
    </font>
    <font>
      <sz val="22"/>
      <color theme="1"/>
      <name val="方正小标宋_GBK"/>
      <charset val="134"/>
    </font>
    <font>
      <sz val="16"/>
      <color theme="1"/>
      <name val="黑体"/>
      <charset val="134"/>
    </font>
    <font>
      <sz val="12"/>
      <color indexed="8"/>
      <name val="仿宋_GB2312"/>
      <charset val="134"/>
    </font>
    <font>
      <b/>
      <sz val="12"/>
      <color theme="1"/>
      <name val="Times New Roman Regular"/>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color theme="1"/>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4" borderId="8"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7" fillId="0" borderId="9" applyNumberFormat="0" applyFill="0" applyAlignment="0" applyProtection="0">
      <alignment vertical="center"/>
    </xf>
    <xf numFmtId="0" fontId="38" fillId="0" borderId="10" applyNumberFormat="0" applyFill="0" applyAlignment="0" applyProtection="0">
      <alignment vertical="center"/>
    </xf>
    <xf numFmtId="0" fontId="38" fillId="0" borderId="0" applyNumberFormat="0" applyFill="0" applyBorder="0" applyAlignment="0" applyProtection="0">
      <alignment vertical="center"/>
    </xf>
    <xf numFmtId="0" fontId="39" fillId="5" borderId="11" applyNumberFormat="0" applyAlignment="0" applyProtection="0">
      <alignment vertical="center"/>
    </xf>
    <xf numFmtId="0" fontId="40" fillId="6" borderId="12" applyNumberFormat="0" applyAlignment="0" applyProtection="0">
      <alignment vertical="center"/>
    </xf>
    <xf numFmtId="0" fontId="41" fillId="6" borderId="11" applyNumberFormat="0" applyAlignment="0" applyProtection="0">
      <alignment vertical="center"/>
    </xf>
    <xf numFmtId="0" fontId="42" fillId="7" borderId="13" applyNumberFormat="0" applyAlignment="0" applyProtection="0">
      <alignment vertical="center"/>
    </xf>
    <xf numFmtId="0" fontId="43" fillId="0" borderId="14" applyNumberFormat="0" applyFill="0" applyAlignment="0" applyProtection="0">
      <alignment vertical="center"/>
    </xf>
    <xf numFmtId="0" fontId="44" fillId="0" borderId="15" applyNumberFormat="0" applyFill="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48" fillId="34" borderId="0" applyNumberFormat="0" applyBorder="0" applyAlignment="0" applyProtection="0">
      <alignment vertical="center"/>
    </xf>
    <xf numFmtId="0" fontId="0" fillId="0" borderId="0"/>
    <xf numFmtId="0" fontId="0" fillId="0" borderId="0">
      <alignment vertical="center"/>
    </xf>
    <xf numFmtId="0" fontId="50" fillId="0" borderId="0" applyProtection="0">
      <alignment vertical="center"/>
    </xf>
  </cellStyleXfs>
  <cellXfs count="160">
    <xf numFmtId="0" fontId="0" fillId="0" borderId="0" xfId="0"/>
    <xf numFmtId="0" fontId="1" fillId="2" borderId="0" xfId="0" applyFont="1" applyFill="1" applyAlignment="1">
      <alignment vertical="center" wrapText="1"/>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2" fillId="2" borderId="0" xfId="0" applyFont="1" applyFill="1" applyAlignment="1">
      <alignment vertical="center" wrapText="1"/>
    </xf>
    <xf numFmtId="0" fontId="3" fillId="0" borderId="0" xfId="0" applyFont="1" applyFill="1" applyAlignment="1">
      <alignment horizontal="center" vertical="center"/>
    </xf>
    <xf numFmtId="49" fontId="2" fillId="2" borderId="1" xfId="49" applyNumberFormat="1" applyFont="1" applyFill="1" applyBorder="1" applyAlignment="1">
      <alignment horizontal="center" vertical="center" wrapText="1"/>
    </xf>
    <xf numFmtId="176" fontId="2" fillId="2" borderId="1" xfId="49"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vertical="center" wrapText="1"/>
    </xf>
    <xf numFmtId="10" fontId="4" fillId="2"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shrinkToFit="1"/>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pplyProtection="1">
      <alignment horizontal="center" vertical="center" wrapText="1" shrinkToFit="1"/>
      <protection locked="0"/>
    </xf>
    <xf numFmtId="0" fontId="4" fillId="2" borderId="1" xfId="0" applyNumberFormat="1" applyFont="1" applyFill="1" applyBorder="1" applyAlignment="1" applyProtection="1">
      <alignment horizontal="center" vertical="center" wrapText="1"/>
      <protection locked="0"/>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shrinkToFit="1"/>
    </xf>
    <xf numFmtId="0" fontId="4" fillId="2" borderId="1" xfId="51" applyFont="1" applyFill="1" applyBorder="1" applyAlignment="1" applyProtection="1">
      <alignment horizontal="center" vertical="center" wrapText="1" shrinkToFit="1"/>
    </xf>
    <xf numFmtId="0" fontId="4" fillId="2" borderId="1" xfId="51" applyFont="1" applyFill="1" applyBorder="1" applyAlignment="1" applyProtection="1">
      <alignment horizontal="center" vertical="center" wrapText="1"/>
    </xf>
    <xf numFmtId="0" fontId="5"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1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76" fontId="6" fillId="3" borderId="1" xfId="0" applyNumberFormat="1" applyFont="1" applyFill="1" applyBorder="1" applyAlignment="1">
      <alignment horizontal="center" vertical="center"/>
    </xf>
    <xf numFmtId="0" fontId="6" fillId="0" borderId="1" xfId="0" applyFont="1" applyFill="1" applyBorder="1" applyAlignment="1">
      <alignment horizontal="center" vertical="center" shrinkToFit="1"/>
    </xf>
    <xf numFmtId="0" fontId="4" fillId="2" borderId="1" xfId="51" applyNumberFormat="1" applyFont="1" applyFill="1" applyBorder="1" applyAlignment="1" applyProtection="1">
      <alignment horizontal="center" vertical="center" wrapText="1" shrinkToFit="1"/>
    </xf>
    <xf numFmtId="0" fontId="4" fillId="2" borderId="1" xfId="51" applyNumberFormat="1"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49" fontId="4" fillId="2" borderId="1" xfId="0" applyNumberFormat="1" applyFont="1" applyFill="1" applyBorder="1" applyAlignment="1" applyProtection="1">
      <alignment horizontal="center" vertical="center" wrapText="1"/>
      <protection locked="0"/>
    </xf>
    <xf numFmtId="9" fontId="4"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xf>
    <xf numFmtId="10" fontId="6" fillId="2" borderId="1" xfId="0" applyNumberFormat="1" applyFont="1" applyFill="1" applyBorder="1" applyAlignment="1">
      <alignment horizontal="center" vertical="center"/>
    </xf>
    <xf numFmtId="176" fontId="6" fillId="2" borderId="1" xfId="0" applyNumberFormat="1" applyFont="1" applyFill="1" applyBorder="1" applyAlignment="1">
      <alignment horizontal="center" vertical="center"/>
    </xf>
    <xf numFmtId="0" fontId="4" fillId="2" borderId="1" xfId="0" applyFont="1" applyFill="1" applyBorder="1" applyAlignment="1" applyProtection="1">
      <alignment horizontal="center" vertical="center" wrapText="1" shrinkToFit="1"/>
      <protection locked="0"/>
    </xf>
    <xf numFmtId="9"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shrinkToFit="1"/>
    </xf>
    <xf numFmtId="0" fontId="6" fillId="2" borderId="1" xfId="0" applyNumberFormat="1" applyFont="1" applyFill="1" applyBorder="1" applyAlignment="1">
      <alignment horizontal="center" vertical="center"/>
    </xf>
    <xf numFmtId="0" fontId="6" fillId="3"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shrinkToFit="1"/>
    </xf>
    <xf numFmtId="0" fontId="8" fillId="2" borderId="0" xfId="0" applyFont="1" applyFill="1" applyAlignment="1">
      <alignment vertical="center"/>
    </xf>
    <xf numFmtId="0" fontId="9" fillId="2" borderId="0" xfId="0" applyFont="1" applyFill="1" applyAlignment="1">
      <alignment vertical="center" wrapText="1"/>
    </xf>
    <xf numFmtId="0" fontId="5" fillId="0" borderId="0" xfId="0" applyFont="1" applyFill="1" applyAlignment="1">
      <alignment vertical="center"/>
    </xf>
    <xf numFmtId="0" fontId="5" fillId="0" borderId="0" xfId="0" applyFont="1" applyFill="1" applyBorder="1" applyAlignment="1">
      <alignment vertical="center"/>
    </xf>
    <xf numFmtId="0" fontId="10" fillId="0" borderId="0" xfId="0" applyFont="1" applyFill="1" applyAlignment="1">
      <alignment vertical="center"/>
    </xf>
    <xf numFmtId="0" fontId="11" fillId="0" borderId="0" xfId="0" applyFont="1" applyFill="1" applyAlignment="1">
      <alignment vertical="center"/>
    </xf>
    <xf numFmtId="0" fontId="5" fillId="0" borderId="0" xfId="0" applyFont="1" applyFill="1" applyAlignment="1">
      <alignment horizontal="left" vertical="top"/>
    </xf>
    <xf numFmtId="0" fontId="12" fillId="0" borderId="0" xfId="0" applyFont="1" applyFill="1" applyAlignment="1">
      <alignment vertical="center"/>
    </xf>
    <xf numFmtId="0" fontId="13" fillId="0" borderId="0" xfId="0" applyFont="1" applyFill="1" applyAlignment="1">
      <alignment vertical="center"/>
    </xf>
    <xf numFmtId="0" fontId="5" fillId="2" borderId="0" xfId="0" applyFont="1" applyFill="1" applyAlignment="1">
      <alignment vertical="center"/>
    </xf>
    <xf numFmtId="49" fontId="14" fillId="2" borderId="0" xfId="0" applyNumberFormat="1" applyFont="1" applyFill="1" applyAlignment="1">
      <alignment horizontal="center" vertical="center"/>
    </xf>
    <xf numFmtId="0" fontId="8" fillId="2" borderId="0" xfId="0" applyFont="1" applyFill="1" applyAlignment="1">
      <alignment horizontal="center" vertical="center" wrapText="1"/>
    </xf>
    <xf numFmtId="0" fontId="8" fillId="2" borderId="0" xfId="0" applyFont="1" applyFill="1" applyAlignment="1">
      <alignment horizontal="center" vertical="center"/>
    </xf>
    <xf numFmtId="0" fontId="0" fillId="2" borderId="0" xfId="0" applyFont="1" applyFill="1" applyAlignment="1">
      <alignment horizontal="center" vertical="center"/>
    </xf>
    <xf numFmtId="49" fontId="15" fillId="2" borderId="0" xfId="0" applyNumberFormat="1" applyFont="1" applyFill="1" applyAlignment="1">
      <alignment horizontal="left" vertical="center"/>
    </xf>
    <xf numFmtId="49" fontId="16" fillId="2" borderId="0" xfId="0" applyNumberFormat="1" applyFont="1" applyFill="1" applyAlignment="1">
      <alignment horizontal="center" vertical="center" wrapText="1"/>
    </xf>
    <xf numFmtId="49" fontId="17" fillId="2" borderId="0" xfId="0" applyNumberFormat="1" applyFont="1" applyFill="1" applyAlignment="1">
      <alignment horizontal="center" vertical="center" wrapText="1"/>
    </xf>
    <xf numFmtId="49" fontId="9" fillId="2"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5" fillId="0" borderId="1" xfId="49"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9"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top" wrapText="1"/>
    </xf>
    <xf numFmtId="9" fontId="5" fillId="0" borderId="1" xfId="0" applyNumberFormat="1" applyFont="1" applyFill="1" applyBorder="1" applyAlignment="1">
      <alignment horizontal="center" vertical="top"/>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9" fontId="5" fillId="0" borderId="2" xfId="0" applyNumberFormat="1" applyFont="1" applyFill="1" applyBorder="1" applyAlignment="1">
      <alignment horizontal="center" vertical="center"/>
    </xf>
    <xf numFmtId="0" fontId="1" fillId="2" borderId="2" xfId="0" applyFont="1" applyFill="1" applyBorder="1" applyAlignment="1">
      <alignment horizontal="center" vertical="center" wrapText="1"/>
    </xf>
    <xf numFmtId="49" fontId="5" fillId="0" borderId="3" xfId="0" applyNumberFormat="1" applyFont="1" applyFill="1" applyBorder="1" applyAlignment="1">
      <alignment horizontal="left" vertical="center" wrapText="1"/>
    </xf>
    <xf numFmtId="49" fontId="5" fillId="0" borderId="0" xfId="0" applyNumberFormat="1" applyFont="1" applyFill="1" applyAlignment="1">
      <alignment horizontal="left" vertical="center" wrapText="1"/>
    </xf>
    <xf numFmtId="49" fontId="4" fillId="0" borderId="0" xfId="0" applyNumberFormat="1" applyFont="1" applyFill="1" applyAlignment="1">
      <alignment horizontal="left" vertical="center" wrapText="1"/>
    </xf>
    <xf numFmtId="49" fontId="5" fillId="2" borderId="0" xfId="0" applyNumberFormat="1" applyFont="1" applyFill="1" applyAlignment="1">
      <alignment horizontal="center"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0" fillId="0" borderId="0" xfId="0" applyFont="1" applyFill="1" applyAlignment="1">
      <alignment vertical="center"/>
    </xf>
    <xf numFmtId="0" fontId="20" fillId="0" borderId="0" xfId="0" applyFont="1" applyFill="1" applyAlignment="1">
      <alignment horizontal="left" vertical="center" wrapText="1"/>
    </xf>
    <xf numFmtId="0" fontId="20" fillId="0" borderId="0" xfId="0" applyFont="1" applyFill="1" applyAlignment="1">
      <alignment horizontal="center" vertical="center" wrapText="1"/>
    </xf>
    <xf numFmtId="0" fontId="20" fillId="0" borderId="0" xfId="0" applyFont="1" applyFill="1" applyAlignment="1">
      <alignment vertical="center" wrapText="1"/>
    </xf>
    <xf numFmtId="0" fontId="0" fillId="0" borderId="0" xfId="0" applyFill="1" applyAlignment="1">
      <alignment vertical="center"/>
    </xf>
    <xf numFmtId="0" fontId="21" fillId="0" borderId="1" xfId="0" applyFont="1" applyFill="1" applyBorder="1" applyAlignment="1">
      <alignment horizontal="left" vertical="center"/>
    </xf>
    <xf numFmtId="49" fontId="3" fillId="0" borderId="1" xfId="49" applyNumberFormat="1" applyFont="1" applyFill="1" applyBorder="1" applyAlignment="1">
      <alignment horizontal="center" vertical="center" wrapText="1"/>
    </xf>
    <xf numFmtId="49" fontId="9" fillId="0" borderId="4" xfId="49" applyNumberFormat="1" applyFont="1" applyFill="1" applyBorder="1" applyAlignment="1">
      <alignment horizontal="center" vertical="center" wrapText="1"/>
    </xf>
    <xf numFmtId="49" fontId="9" fillId="0" borderId="4" xfId="49" applyNumberFormat="1" applyFont="1" applyFill="1" applyBorder="1" applyAlignment="1">
      <alignment horizontal="center" vertical="center"/>
    </xf>
    <xf numFmtId="0" fontId="22" fillId="0" borderId="0" xfId="0" applyFont="1" applyFill="1" applyAlignment="1"/>
    <xf numFmtId="49" fontId="9" fillId="0" borderId="1" xfId="49"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0" borderId="1" xfId="0" applyFont="1" applyFill="1" applyBorder="1" applyAlignment="1">
      <alignment horizontal="center" vertical="center"/>
    </xf>
    <xf numFmtId="10" fontId="6" fillId="0" borderId="1" xfId="0" applyNumberFormat="1" applyFont="1" applyFill="1" applyBorder="1" applyAlignment="1">
      <alignment vertical="center"/>
    </xf>
    <xf numFmtId="0" fontId="6" fillId="0" borderId="1" xfId="0" applyFont="1" applyFill="1" applyBorder="1" applyAlignment="1">
      <alignment horizontal="center" vertical="center"/>
    </xf>
    <xf numFmtId="7" fontId="6" fillId="0" borderId="1" xfId="0" applyNumberFormat="1" applyFont="1" applyFill="1" applyBorder="1" applyAlignment="1">
      <alignment vertical="center"/>
    </xf>
    <xf numFmtId="0" fontId="6" fillId="0" borderId="1" xfId="0" applyFont="1" applyFill="1" applyBorder="1" applyAlignment="1">
      <alignment horizontal="justify" vertical="center"/>
    </xf>
    <xf numFmtId="0" fontId="6" fillId="0" borderId="1" xfId="0" applyFont="1" applyFill="1" applyBorder="1" applyAlignment="1">
      <alignment vertical="center"/>
    </xf>
    <xf numFmtId="0" fontId="5" fillId="0" borderId="1" xfId="0" applyFont="1" applyFill="1" applyBorder="1" applyAlignment="1">
      <alignment vertical="center" wrapText="1"/>
    </xf>
    <xf numFmtId="0" fontId="6" fillId="0" borderId="1" xfId="0" applyFont="1" applyFill="1" applyBorder="1" applyAlignment="1">
      <alignment horizontal="justify" vertical="center" shrinkToFit="1"/>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vertical="center"/>
    </xf>
    <xf numFmtId="0" fontId="6" fillId="0" borderId="1" xfId="0" applyFont="1" applyFill="1" applyBorder="1" applyAlignment="1" applyProtection="1">
      <alignment horizontal="center" vertical="center"/>
      <protection locked="0"/>
    </xf>
    <xf numFmtId="7" fontId="6" fillId="0" borderId="1" xfId="0" applyNumberFormat="1" applyFont="1" applyFill="1" applyBorder="1" applyAlignment="1">
      <alignment horizontal="center" vertical="center"/>
    </xf>
    <xf numFmtId="0" fontId="23" fillId="0" borderId="0" xfId="0" applyFont="1" applyAlignment="1">
      <alignment vertical="center"/>
    </xf>
    <xf numFmtId="0" fontId="24" fillId="0" borderId="0" xfId="0" applyFont="1" applyAlignment="1">
      <alignment horizontal="center" vertical="center"/>
    </xf>
    <xf numFmtId="0" fontId="23" fillId="0" borderId="0" xfId="0" applyFont="1" applyAlignment="1">
      <alignment horizontal="center" vertical="center"/>
    </xf>
    <xf numFmtId="0" fontId="25" fillId="0" borderId="0" xfId="0" applyFont="1" applyAlignment="1">
      <alignment vertical="center"/>
    </xf>
    <xf numFmtId="0" fontId="23" fillId="0" borderId="0" xfId="0" applyFont="1" applyAlignment="1">
      <alignment vertical="center" wrapText="1"/>
    </xf>
    <xf numFmtId="0" fontId="26" fillId="0" borderId="0" xfId="0" applyFont="1" applyAlignment="1">
      <alignment vertical="center"/>
    </xf>
    <xf numFmtId="0" fontId="24" fillId="0" borderId="0" xfId="0" applyFont="1" applyAlignment="1">
      <alignment vertical="center"/>
    </xf>
    <xf numFmtId="0" fontId="24" fillId="0" borderId="0" xfId="0" applyFont="1" applyAlignment="1">
      <alignment horizontal="left" vertical="center"/>
    </xf>
    <xf numFmtId="0" fontId="26" fillId="0" borderId="0" xfId="0" applyFont="1" applyAlignment="1">
      <alignment horizontal="center" vertical="center"/>
    </xf>
    <xf numFmtId="0" fontId="2" fillId="0" borderId="1" xfId="0" applyFont="1" applyBorder="1" applyAlignment="1">
      <alignment horizontal="left" vertical="center"/>
    </xf>
    <xf numFmtId="0" fontId="27" fillId="0" borderId="1" xfId="0" applyFont="1" applyBorder="1" applyAlignment="1">
      <alignment horizontal="center" vertical="center"/>
    </xf>
    <xf numFmtId="0" fontId="28" fillId="0" borderId="2"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29" fillId="0" borderId="1" xfId="0" applyFont="1" applyFill="1" applyBorder="1" applyAlignment="1">
      <alignment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177" fontId="4" fillId="0" borderId="1" xfId="0" applyNumberFormat="1" applyFont="1" applyBorder="1" applyAlignment="1">
      <alignment horizontal="center" vertical="center"/>
    </xf>
    <xf numFmtId="9" fontId="4" fillId="0" borderId="1" xfId="0" applyNumberFormat="1" applyFont="1" applyBorder="1" applyAlignment="1">
      <alignment horizontal="center" vertical="center"/>
    </xf>
    <xf numFmtId="0" fontId="7" fillId="0" borderId="1" xfId="0" applyFont="1" applyBorder="1" applyAlignment="1">
      <alignment horizontal="left" vertical="center" wrapText="1"/>
    </xf>
    <xf numFmtId="0" fontId="29" fillId="0" borderId="0" xfId="0" applyFont="1" applyFill="1" applyAlignment="1">
      <alignment vertical="center"/>
    </xf>
    <xf numFmtId="49" fontId="4" fillId="0" borderId="1" xfId="0" applyNumberFormat="1"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vertical="center"/>
    </xf>
    <xf numFmtId="0" fontId="4" fillId="0" borderId="1" xfId="0" applyFont="1" applyBorder="1" applyAlignment="1">
      <alignment horizontal="left" vertical="center"/>
    </xf>
    <xf numFmtId="177" fontId="5" fillId="0" borderId="1" xfId="0" applyNumberFormat="1" applyFont="1" applyBorder="1" applyAlignment="1">
      <alignment horizontal="center" vertical="center"/>
    </xf>
    <xf numFmtId="0" fontId="7" fillId="0" borderId="1" xfId="0" applyFont="1" applyBorder="1" applyAlignment="1">
      <alignment vertical="center" wrapText="1"/>
    </xf>
    <xf numFmtId="49" fontId="4" fillId="0" borderId="1" xfId="0" applyNumberFormat="1" applyFont="1" applyBorder="1" applyAlignment="1">
      <alignment horizontal="left" vertical="center" wrapText="1"/>
    </xf>
    <xf numFmtId="0" fontId="7" fillId="0" borderId="1" xfId="0" applyFont="1" applyBorder="1" applyAlignment="1">
      <alignment vertical="center"/>
    </xf>
    <xf numFmtId="0" fontId="4" fillId="0" borderId="1" xfId="0" applyFont="1" applyBorder="1"/>
    <xf numFmtId="9" fontId="4" fillId="0" borderId="1" xfId="0" applyNumberFormat="1" applyFont="1" applyBorder="1" applyAlignment="1">
      <alignment horizontal="center" vertical="center" wrapText="1"/>
    </xf>
    <xf numFmtId="9"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left" vertical="top" wrapText="1"/>
    </xf>
    <xf numFmtId="0" fontId="4" fillId="0" borderId="1" xfId="0" applyFont="1" applyBorder="1" applyAlignment="1">
      <alignment horizontal="center" vertical="top" wrapText="1"/>
    </xf>
    <xf numFmtId="0" fontId="30" fillId="0" borderId="0" xfId="0" applyFont="1" applyAlignment="1">
      <alignment horizontal="left" vertical="center"/>
    </xf>
    <xf numFmtId="0" fontId="29" fillId="0" borderId="1" xfId="0" applyFont="1" applyFill="1" applyBorder="1" applyAlignment="1" quotePrefix="1">
      <alignment vertical="center"/>
    </xf>
    <xf numFmtId="0" fontId="19" fillId="0" borderId="1"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28" xfId="51"/>
  </cellStyles>
  <dxfs count="1">
    <dxf>
      <font>
        <color rgb="FF9C0006"/>
      </font>
      <fill>
        <patternFill patternType="solid">
          <bgColor rgb="FFFFC7CE"/>
        </patternFill>
      </fill>
    </dxf>
  </dxfs>
  <tableStyles count="0" defaultTableStyle="TableStyleMedium2" defaultPivotStyle="PivotStyleMedium9"/>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01"/>
  <sheetViews>
    <sheetView tabSelected="1" view="pageBreakPreview" zoomScale="70" zoomScaleNormal="73" workbookViewId="0">
      <pane xSplit="3" ySplit="4" topLeftCell="F5" activePane="bottomRight" state="frozen"/>
      <selection/>
      <selection pane="topRight"/>
      <selection pane="bottomLeft"/>
      <selection pane="bottomRight" activeCell="A1" sqref="A1:O1"/>
    </sheetView>
  </sheetViews>
  <sheetFormatPr defaultColWidth="9" defaultRowHeight="89" customHeight="1"/>
  <cols>
    <col min="1" max="1" width="9.45192307692308" style="119" customWidth="1"/>
    <col min="2" max="2" width="25.4519230769231" style="123" customWidth="1"/>
    <col min="3" max="3" width="49" style="123" customWidth="1"/>
    <col min="4" max="4" width="42.5480769230769" style="124" customWidth="1"/>
    <col min="5" max="5" width="62.9134615384615" style="124" customWidth="1"/>
    <col min="6" max="6" width="32.2596153846154" style="124" customWidth="1"/>
    <col min="7" max="7" width="26.4807692307692" style="124" customWidth="1"/>
    <col min="8" max="8" width="13.6346153846154" style="119" customWidth="1"/>
    <col min="9" max="9" width="72" style="125" customWidth="1"/>
    <col min="10" max="10" width="16.9230769230769" style="126" customWidth="1"/>
    <col min="11" max="11" width="17.2596153846154" style="126" customWidth="1"/>
    <col min="12" max="12" width="14.7596153846154" style="126" customWidth="1"/>
    <col min="13" max="13" width="8.41346153846154" style="126" customWidth="1"/>
    <col min="14" max="14" width="8.97115384615385" style="126" customWidth="1"/>
    <col min="15" max="15" width="8.63461538461539" style="124" customWidth="1"/>
    <col min="16" max="16384" width="9" style="124"/>
  </cols>
  <sheetData>
    <row r="1" ht="30" customHeight="1" spans="1:15">
      <c r="A1" s="127" t="s">
        <v>0</v>
      </c>
      <c r="B1" s="127"/>
      <c r="C1" s="127"/>
      <c r="D1" s="127"/>
      <c r="E1" s="127"/>
      <c r="F1" s="127"/>
      <c r="G1" s="127"/>
      <c r="H1" s="127"/>
      <c r="I1" s="127"/>
      <c r="J1" s="127"/>
      <c r="K1" s="127"/>
      <c r="L1" s="127"/>
      <c r="M1" s="127"/>
      <c r="N1" s="127"/>
      <c r="O1" s="127"/>
    </row>
    <row r="2" ht="31.6" spans="1:15">
      <c r="A2" s="128" t="s">
        <v>1</v>
      </c>
      <c r="B2" s="128"/>
      <c r="C2" s="128"/>
      <c r="D2" s="128"/>
      <c r="E2" s="128"/>
      <c r="F2" s="128"/>
      <c r="G2" s="128"/>
      <c r="H2" s="128"/>
      <c r="I2" s="128"/>
      <c r="J2" s="128"/>
      <c r="K2" s="128"/>
      <c r="L2" s="128"/>
      <c r="M2" s="128"/>
      <c r="N2" s="128"/>
      <c r="O2" s="128"/>
    </row>
    <row r="3" s="118" customFormat="1" ht="23.2" spans="1:15">
      <c r="A3" s="129" t="s">
        <v>2</v>
      </c>
      <c r="B3" s="129" t="s">
        <v>3</v>
      </c>
      <c r="C3" s="129" t="s">
        <v>4</v>
      </c>
      <c r="D3" s="129" t="s">
        <v>5</v>
      </c>
      <c r="E3" s="129" t="s">
        <v>6</v>
      </c>
      <c r="F3" s="130" t="s">
        <v>7</v>
      </c>
      <c r="G3" s="129" t="s">
        <v>8</v>
      </c>
      <c r="H3" s="129" t="s">
        <v>9</v>
      </c>
      <c r="I3" s="129" t="s">
        <v>10</v>
      </c>
      <c r="J3" s="131" t="s">
        <v>11</v>
      </c>
      <c r="K3" s="132"/>
      <c r="L3" s="133"/>
      <c r="M3" s="130" t="s">
        <v>12</v>
      </c>
      <c r="N3" s="130" t="s">
        <v>13</v>
      </c>
      <c r="O3" s="130" t="s">
        <v>14</v>
      </c>
    </row>
    <row r="4" s="119" customFormat="1" ht="47" spans="1:15">
      <c r="A4" s="134"/>
      <c r="B4" s="134"/>
      <c r="C4" s="134"/>
      <c r="D4" s="134"/>
      <c r="E4" s="134"/>
      <c r="F4" s="130"/>
      <c r="G4" s="134"/>
      <c r="H4" s="134"/>
      <c r="I4" s="134"/>
      <c r="J4" s="135" t="s">
        <v>15</v>
      </c>
      <c r="K4" s="136" t="s">
        <v>16</v>
      </c>
      <c r="L4" s="136" t="s">
        <v>17</v>
      </c>
      <c r="M4" s="130"/>
      <c r="N4" s="130"/>
      <c r="O4" s="130"/>
    </row>
    <row r="5" s="119" customFormat="1" ht="53" spans="1:15">
      <c r="A5" s="137">
        <v>1</v>
      </c>
      <c r="B5" s="160" t="s">
        <v>18</v>
      </c>
      <c r="C5" s="139" t="s">
        <v>19</v>
      </c>
      <c r="D5" s="139" t="s">
        <v>20</v>
      </c>
      <c r="E5" s="139" t="s">
        <v>21</v>
      </c>
      <c r="F5" s="139"/>
      <c r="G5" s="139"/>
      <c r="H5" s="140" t="s">
        <v>22</v>
      </c>
      <c r="I5" s="139" t="s">
        <v>23</v>
      </c>
      <c r="J5" s="141">
        <v>0</v>
      </c>
      <c r="K5" s="141">
        <v>0</v>
      </c>
      <c r="L5" s="141">
        <v>0</v>
      </c>
      <c r="M5" s="108" t="s">
        <v>24</v>
      </c>
      <c r="N5" s="142">
        <v>1</v>
      </c>
      <c r="O5" s="137"/>
    </row>
    <row r="6" s="119" customFormat="1" ht="53" spans="1:15">
      <c r="A6" s="137">
        <v>2</v>
      </c>
      <c r="B6" s="138" t="s">
        <v>25</v>
      </c>
      <c r="C6" s="139" t="s">
        <v>26</v>
      </c>
      <c r="D6" s="139" t="s">
        <v>27</v>
      </c>
      <c r="E6" s="139" t="s">
        <v>21</v>
      </c>
      <c r="F6" s="139"/>
      <c r="G6" s="139"/>
      <c r="H6" s="140" t="s">
        <v>22</v>
      </c>
      <c r="I6" s="139" t="s">
        <v>28</v>
      </c>
      <c r="J6" s="141">
        <v>0</v>
      </c>
      <c r="K6" s="141">
        <v>0</v>
      </c>
      <c r="L6" s="141">
        <v>0</v>
      </c>
      <c r="M6" s="108" t="s">
        <v>24</v>
      </c>
      <c r="N6" s="142">
        <v>1</v>
      </c>
      <c r="O6" s="137"/>
    </row>
    <row r="7" s="119" customFormat="1" ht="53" spans="1:15">
      <c r="A7" s="137">
        <v>3</v>
      </c>
      <c r="B7" s="138" t="s">
        <v>29</v>
      </c>
      <c r="C7" s="139" t="s">
        <v>30</v>
      </c>
      <c r="D7" s="139" t="s">
        <v>31</v>
      </c>
      <c r="E7" s="139" t="s">
        <v>21</v>
      </c>
      <c r="F7" s="139"/>
      <c r="G7" s="139"/>
      <c r="H7" s="140" t="s">
        <v>22</v>
      </c>
      <c r="I7" s="139" t="s">
        <v>23</v>
      </c>
      <c r="J7" s="141">
        <v>0</v>
      </c>
      <c r="K7" s="141">
        <v>0</v>
      </c>
      <c r="L7" s="141">
        <v>0</v>
      </c>
      <c r="M7" s="108" t="s">
        <v>24</v>
      </c>
      <c r="N7" s="142">
        <v>1</v>
      </c>
      <c r="O7" s="137"/>
    </row>
    <row r="8" s="119" customFormat="1" ht="71" spans="1:15">
      <c r="A8" s="137">
        <v>4</v>
      </c>
      <c r="B8" s="138" t="s">
        <v>32</v>
      </c>
      <c r="C8" s="139" t="s">
        <v>33</v>
      </c>
      <c r="D8" s="139" t="s">
        <v>34</v>
      </c>
      <c r="E8" s="139" t="s">
        <v>21</v>
      </c>
      <c r="F8" s="139"/>
      <c r="G8" s="143"/>
      <c r="H8" s="140" t="s">
        <v>22</v>
      </c>
      <c r="I8" s="139" t="s">
        <v>35</v>
      </c>
      <c r="J8" s="141">
        <v>0</v>
      </c>
      <c r="K8" s="141">
        <v>0</v>
      </c>
      <c r="L8" s="141">
        <v>0</v>
      </c>
      <c r="M8" s="108" t="s">
        <v>24</v>
      </c>
      <c r="N8" s="142">
        <v>1</v>
      </c>
      <c r="O8" s="137"/>
    </row>
    <row r="9" s="119" customFormat="1" ht="53" spans="1:15">
      <c r="A9" s="137">
        <v>5</v>
      </c>
      <c r="B9" s="138" t="s">
        <v>36</v>
      </c>
      <c r="C9" s="139" t="s">
        <v>37</v>
      </c>
      <c r="D9" s="139" t="s">
        <v>38</v>
      </c>
      <c r="E9" s="139" t="s">
        <v>21</v>
      </c>
      <c r="F9" s="139"/>
      <c r="G9" s="139"/>
      <c r="H9" s="140" t="s">
        <v>22</v>
      </c>
      <c r="I9" s="139" t="s">
        <v>23</v>
      </c>
      <c r="J9" s="141">
        <v>0</v>
      </c>
      <c r="K9" s="141">
        <v>0</v>
      </c>
      <c r="L9" s="141">
        <v>0</v>
      </c>
      <c r="M9" s="108" t="s">
        <v>24</v>
      </c>
      <c r="N9" s="142">
        <v>1</v>
      </c>
      <c r="O9" s="137"/>
    </row>
    <row r="10" s="119" customFormat="1" ht="53" spans="1:15">
      <c r="A10" s="137">
        <v>6</v>
      </c>
      <c r="B10" s="138" t="s">
        <v>39</v>
      </c>
      <c r="C10" s="139" t="s">
        <v>40</v>
      </c>
      <c r="D10" s="139" t="s">
        <v>41</v>
      </c>
      <c r="E10" s="139" t="s">
        <v>21</v>
      </c>
      <c r="F10" s="139"/>
      <c r="G10" s="143"/>
      <c r="H10" s="140" t="s">
        <v>22</v>
      </c>
      <c r="I10" s="139" t="s">
        <v>42</v>
      </c>
      <c r="J10" s="141">
        <v>0</v>
      </c>
      <c r="K10" s="141">
        <v>0</v>
      </c>
      <c r="L10" s="141">
        <v>0</v>
      </c>
      <c r="M10" s="108" t="s">
        <v>24</v>
      </c>
      <c r="N10" s="142">
        <v>1</v>
      </c>
      <c r="O10" s="137"/>
    </row>
    <row r="11" s="119" customFormat="1" ht="53" spans="1:15">
      <c r="A11" s="137">
        <v>7</v>
      </c>
      <c r="B11" s="138" t="s">
        <v>43</v>
      </c>
      <c r="C11" s="139" t="s">
        <v>44</v>
      </c>
      <c r="D11" s="139" t="s">
        <v>45</v>
      </c>
      <c r="E11" s="139" t="s">
        <v>21</v>
      </c>
      <c r="F11" s="139"/>
      <c r="G11" s="139"/>
      <c r="H11" s="140" t="s">
        <v>22</v>
      </c>
      <c r="I11" s="139" t="s">
        <v>23</v>
      </c>
      <c r="J11" s="141">
        <v>0</v>
      </c>
      <c r="K11" s="141">
        <v>0</v>
      </c>
      <c r="L11" s="141">
        <v>0</v>
      </c>
      <c r="M11" s="108" t="s">
        <v>24</v>
      </c>
      <c r="N11" s="142">
        <v>1</v>
      </c>
      <c r="O11" s="137"/>
    </row>
    <row r="12" s="119" customFormat="1" ht="53" spans="1:15">
      <c r="A12" s="137">
        <v>8</v>
      </c>
      <c r="B12" s="138" t="s">
        <v>46</v>
      </c>
      <c r="C12" s="139" t="s">
        <v>47</v>
      </c>
      <c r="D12" s="139" t="s">
        <v>48</v>
      </c>
      <c r="E12" s="139" t="s">
        <v>21</v>
      </c>
      <c r="F12" s="139"/>
      <c r="G12" s="143"/>
      <c r="H12" s="140" t="s">
        <v>22</v>
      </c>
      <c r="I12" s="139" t="s">
        <v>49</v>
      </c>
      <c r="J12" s="141">
        <v>0</v>
      </c>
      <c r="K12" s="141">
        <v>0</v>
      </c>
      <c r="L12" s="141">
        <v>0</v>
      </c>
      <c r="M12" s="108" t="s">
        <v>24</v>
      </c>
      <c r="N12" s="142">
        <v>1</v>
      </c>
      <c r="O12" s="137"/>
    </row>
    <row r="13" s="119" customFormat="1" ht="53" spans="1:15">
      <c r="A13" s="137">
        <v>9</v>
      </c>
      <c r="B13" s="138" t="s">
        <v>50</v>
      </c>
      <c r="C13" s="139" t="s">
        <v>51</v>
      </c>
      <c r="D13" s="139" t="s">
        <v>52</v>
      </c>
      <c r="E13" s="139" t="s">
        <v>21</v>
      </c>
      <c r="F13" s="139"/>
      <c r="G13" s="139"/>
      <c r="H13" s="140" t="s">
        <v>22</v>
      </c>
      <c r="I13" s="139" t="s">
        <v>53</v>
      </c>
      <c r="J13" s="141">
        <v>0</v>
      </c>
      <c r="K13" s="141">
        <v>0</v>
      </c>
      <c r="L13" s="141">
        <v>0</v>
      </c>
      <c r="M13" s="108" t="s">
        <v>24</v>
      </c>
      <c r="N13" s="142">
        <v>1</v>
      </c>
      <c r="O13" s="137"/>
    </row>
    <row r="14" s="119" customFormat="1" ht="106" spans="1:15">
      <c r="A14" s="137">
        <v>10</v>
      </c>
      <c r="B14" s="138" t="s">
        <v>54</v>
      </c>
      <c r="C14" s="139" t="s">
        <v>55</v>
      </c>
      <c r="D14" s="139" t="s">
        <v>56</v>
      </c>
      <c r="E14" s="139" t="s">
        <v>21</v>
      </c>
      <c r="F14" s="139"/>
      <c r="G14" s="139"/>
      <c r="H14" s="140" t="s">
        <v>22</v>
      </c>
      <c r="I14" s="139" t="s">
        <v>57</v>
      </c>
      <c r="J14" s="141">
        <v>0</v>
      </c>
      <c r="K14" s="141">
        <v>0</v>
      </c>
      <c r="L14" s="141">
        <v>0</v>
      </c>
      <c r="M14" s="108" t="s">
        <v>24</v>
      </c>
      <c r="N14" s="142">
        <v>1</v>
      </c>
      <c r="O14" s="137"/>
    </row>
    <row r="15" s="119" customFormat="1" ht="53" spans="1:15">
      <c r="A15" s="137">
        <v>11</v>
      </c>
      <c r="B15" s="138" t="s">
        <v>58</v>
      </c>
      <c r="C15" s="139" t="s">
        <v>59</v>
      </c>
      <c r="D15" s="139" t="s">
        <v>60</v>
      </c>
      <c r="E15" s="139" t="s">
        <v>21</v>
      </c>
      <c r="F15" s="139"/>
      <c r="G15" s="139"/>
      <c r="H15" s="140" t="s">
        <v>22</v>
      </c>
      <c r="I15" s="139" t="s">
        <v>53</v>
      </c>
      <c r="J15" s="141">
        <v>0</v>
      </c>
      <c r="K15" s="141">
        <v>0</v>
      </c>
      <c r="L15" s="141">
        <v>0</v>
      </c>
      <c r="M15" s="108" t="s">
        <v>24</v>
      </c>
      <c r="N15" s="142">
        <v>1</v>
      </c>
      <c r="O15" s="137"/>
    </row>
    <row r="16" s="119" customFormat="1" ht="124" spans="1:15">
      <c r="A16" s="137">
        <v>12</v>
      </c>
      <c r="B16" s="138" t="s">
        <v>61</v>
      </c>
      <c r="C16" s="139" t="s">
        <v>62</v>
      </c>
      <c r="D16" s="139" t="s">
        <v>63</v>
      </c>
      <c r="E16" s="139" t="s">
        <v>21</v>
      </c>
      <c r="F16" s="139"/>
      <c r="G16" s="139"/>
      <c r="H16" s="140" t="s">
        <v>22</v>
      </c>
      <c r="I16" s="139" t="s">
        <v>64</v>
      </c>
      <c r="J16" s="141">
        <v>0</v>
      </c>
      <c r="K16" s="141">
        <v>0</v>
      </c>
      <c r="L16" s="141">
        <v>0</v>
      </c>
      <c r="M16" s="108" t="s">
        <v>24</v>
      </c>
      <c r="N16" s="142">
        <v>1</v>
      </c>
      <c r="O16" s="137"/>
    </row>
    <row r="17" s="119" customFormat="1" ht="53" spans="1:15">
      <c r="A17" s="137">
        <v>13</v>
      </c>
      <c r="B17" s="138" t="s">
        <v>65</v>
      </c>
      <c r="C17" s="139" t="s">
        <v>66</v>
      </c>
      <c r="D17" s="139" t="s">
        <v>67</v>
      </c>
      <c r="E17" s="139" t="s">
        <v>21</v>
      </c>
      <c r="F17" s="139"/>
      <c r="G17" s="139"/>
      <c r="H17" s="140" t="s">
        <v>22</v>
      </c>
      <c r="I17" s="139" t="s">
        <v>53</v>
      </c>
      <c r="J17" s="141">
        <v>0</v>
      </c>
      <c r="K17" s="141">
        <v>0</v>
      </c>
      <c r="L17" s="141">
        <v>0</v>
      </c>
      <c r="M17" s="108" t="s">
        <v>24</v>
      </c>
      <c r="N17" s="142">
        <v>1</v>
      </c>
      <c r="O17" s="137"/>
    </row>
    <row r="18" s="119" customFormat="1" ht="124" spans="1:15">
      <c r="A18" s="137">
        <v>14</v>
      </c>
      <c r="B18" s="138" t="s">
        <v>68</v>
      </c>
      <c r="C18" s="139" t="s">
        <v>69</v>
      </c>
      <c r="D18" s="139" t="s">
        <v>70</v>
      </c>
      <c r="E18" s="139" t="s">
        <v>21</v>
      </c>
      <c r="F18" s="139"/>
      <c r="G18" s="139"/>
      <c r="H18" s="140" t="s">
        <v>22</v>
      </c>
      <c r="I18" s="139" t="s">
        <v>71</v>
      </c>
      <c r="J18" s="141">
        <v>0</v>
      </c>
      <c r="K18" s="141">
        <v>0</v>
      </c>
      <c r="L18" s="141">
        <v>0</v>
      </c>
      <c r="M18" s="108" t="s">
        <v>24</v>
      </c>
      <c r="N18" s="142">
        <v>1</v>
      </c>
      <c r="O18" s="137"/>
    </row>
    <row r="19" s="119" customFormat="1" ht="53" spans="1:15">
      <c r="A19" s="137">
        <v>15</v>
      </c>
      <c r="B19" s="138" t="s">
        <v>72</v>
      </c>
      <c r="C19" s="139" t="s">
        <v>73</v>
      </c>
      <c r="D19" s="139" t="s">
        <v>74</v>
      </c>
      <c r="E19" s="139" t="s">
        <v>21</v>
      </c>
      <c r="F19" s="139"/>
      <c r="G19" s="139"/>
      <c r="H19" s="140" t="s">
        <v>22</v>
      </c>
      <c r="I19" s="139" t="s">
        <v>75</v>
      </c>
      <c r="J19" s="141">
        <v>0</v>
      </c>
      <c r="K19" s="141">
        <v>0</v>
      </c>
      <c r="L19" s="141">
        <v>0</v>
      </c>
      <c r="M19" s="108" t="s">
        <v>24</v>
      </c>
      <c r="N19" s="142">
        <v>1</v>
      </c>
      <c r="O19" s="137"/>
    </row>
    <row r="20" s="119" customFormat="1" ht="53" spans="1:15">
      <c r="A20" s="137">
        <v>16</v>
      </c>
      <c r="B20" s="138" t="s">
        <v>76</v>
      </c>
      <c r="C20" s="139" t="s">
        <v>77</v>
      </c>
      <c r="D20" s="139" t="s">
        <v>78</v>
      </c>
      <c r="E20" s="139" t="s">
        <v>21</v>
      </c>
      <c r="F20" s="143"/>
      <c r="G20" s="139"/>
      <c r="H20" s="140" t="s">
        <v>22</v>
      </c>
      <c r="I20" s="139" t="s">
        <v>75</v>
      </c>
      <c r="J20" s="141">
        <v>0</v>
      </c>
      <c r="K20" s="141">
        <v>0</v>
      </c>
      <c r="L20" s="141">
        <v>0</v>
      </c>
      <c r="M20" s="108" t="s">
        <v>24</v>
      </c>
      <c r="N20" s="142">
        <v>1</v>
      </c>
      <c r="O20" s="137"/>
    </row>
    <row r="21" s="119" customFormat="1" ht="53" spans="1:15">
      <c r="A21" s="137">
        <v>17</v>
      </c>
      <c r="B21" s="138" t="s">
        <v>79</v>
      </c>
      <c r="C21" s="139" t="s">
        <v>80</v>
      </c>
      <c r="D21" s="139" t="s">
        <v>81</v>
      </c>
      <c r="E21" s="139" t="s">
        <v>21</v>
      </c>
      <c r="F21" s="143"/>
      <c r="G21" s="139"/>
      <c r="H21" s="140" t="s">
        <v>22</v>
      </c>
      <c r="I21" s="139" t="s">
        <v>75</v>
      </c>
      <c r="J21" s="141">
        <v>0</v>
      </c>
      <c r="K21" s="141">
        <v>0</v>
      </c>
      <c r="L21" s="141">
        <v>0</v>
      </c>
      <c r="M21" s="108" t="s">
        <v>24</v>
      </c>
      <c r="N21" s="142">
        <v>1</v>
      </c>
      <c r="O21" s="137"/>
    </row>
    <row r="22" s="119" customFormat="1" ht="36" spans="1:15">
      <c r="A22" s="137">
        <v>18</v>
      </c>
      <c r="B22" s="144" t="s">
        <v>82</v>
      </c>
      <c r="C22" s="139" t="s">
        <v>83</v>
      </c>
      <c r="D22" s="139" t="s">
        <v>84</v>
      </c>
      <c r="E22" s="139" t="s">
        <v>85</v>
      </c>
      <c r="F22" s="143"/>
      <c r="G22" s="139"/>
      <c r="H22" s="140" t="s">
        <v>22</v>
      </c>
      <c r="I22" s="139"/>
      <c r="J22" s="141">
        <v>0</v>
      </c>
      <c r="K22" s="141">
        <v>0</v>
      </c>
      <c r="L22" s="141">
        <v>0</v>
      </c>
      <c r="M22" s="108" t="s">
        <v>24</v>
      </c>
      <c r="N22" s="142">
        <v>1</v>
      </c>
      <c r="O22" s="137"/>
    </row>
    <row r="23" s="119" customFormat="1" ht="36" spans="1:15">
      <c r="A23" s="137">
        <v>19</v>
      </c>
      <c r="B23" s="138" t="s">
        <v>86</v>
      </c>
      <c r="C23" s="139" t="s">
        <v>87</v>
      </c>
      <c r="D23" s="139" t="s">
        <v>88</v>
      </c>
      <c r="E23" s="139" t="s">
        <v>89</v>
      </c>
      <c r="F23" s="139"/>
      <c r="G23" s="139"/>
      <c r="H23" s="140" t="s">
        <v>22</v>
      </c>
      <c r="I23" s="139"/>
      <c r="J23" s="141">
        <v>0</v>
      </c>
      <c r="K23" s="141">
        <v>0</v>
      </c>
      <c r="L23" s="141">
        <v>0</v>
      </c>
      <c r="M23" s="108" t="s">
        <v>24</v>
      </c>
      <c r="N23" s="142">
        <v>1</v>
      </c>
      <c r="O23" s="137"/>
    </row>
    <row r="24" s="119" customFormat="1" ht="53" spans="1:15">
      <c r="A24" s="137">
        <v>20</v>
      </c>
      <c r="B24" s="138" t="s">
        <v>90</v>
      </c>
      <c r="C24" s="139" t="s">
        <v>91</v>
      </c>
      <c r="D24" s="139" t="s">
        <v>92</v>
      </c>
      <c r="E24" s="139" t="s">
        <v>21</v>
      </c>
      <c r="F24" s="139"/>
      <c r="G24" s="139"/>
      <c r="H24" s="140" t="s">
        <v>93</v>
      </c>
      <c r="I24" s="139" t="s">
        <v>94</v>
      </c>
      <c r="J24" s="141">
        <v>0</v>
      </c>
      <c r="K24" s="141">
        <v>0</v>
      </c>
      <c r="L24" s="141">
        <v>0</v>
      </c>
      <c r="M24" s="108" t="s">
        <v>24</v>
      </c>
      <c r="N24" s="142">
        <v>1</v>
      </c>
      <c r="O24" s="137"/>
    </row>
    <row r="25" s="119" customFormat="1" ht="36" spans="1:15">
      <c r="A25" s="137">
        <v>21</v>
      </c>
      <c r="B25" s="138" t="s">
        <v>95</v>
      </c>
      <c r="C25" s="139" t="s">
        <v>96</v>
      </c>
      <c r="D25" s="139" t="s">
        <v>97</v>
      </c>
      <c r="E25" s="139" t="s">
        <v>98</v>
      </c>
      <c r="F25" s="139"/>
      <c r="G25" s="139"/>
      <c r="H25" s="140" t="s">
        <v>99</v>
      </c>
      <c r="I25" s="139"/>
      <c r="J25" s="141">
        <v>0</v>
      </c>
      <c r="K25" s="141">
        <v>0</v>
      </c>
      <c r="L25" s="141">
        <v>0</v>
      </c>
      <c r="M25" s="108" t="s">
        <v>24</v>
      </c>
      <c r="N25" s="142">
        <v>1</v>
      </c>
      <c r="O25" s="137"/>
    </row>
    <row r="26" s="120" customFormat="1" ht="36" spans="1:15">
      <c r="A26" s="137">
        <v>22</v>
      </c>
      <c r="B26" s="138" t="s">
        <v>100</v>
      </c>
      <c r="C26" s="139" t="s">
        <v>101</v>
      </c>
      <c r="D26" s="139" t="s">
        <v>102</v>
      </c>
      <c r="E26" s="139" t="s">
        <v>103</v>
      </c>
      <c r="F26" s="139"/>
      <c r="G26" s="139"/>
      <c r="H26" s="140" t="s">
        <v>99</v>
      </c>
      <c r="I26" s="139"/>
      <c r="J26" s="141">
        <v>0</v>
      </c>
      <c r="K26" s="141">
        <v>0</v>
      </c>
      <c r="L26" s="141">
        <v>0</v>
      </c>
      <c r="M26" s="108" t="s">
        <v>24</v>
      </c>
      <c r="N26" s="142">
        <v>1</v>
      </c>
      <c r="O26" s="137"/>
    </row>
    <row r="27" s="119" customFormat="1" ht="53" spans="1:15">
      <c r="A27" s="137">
        <v>23</v>
      </c>
      <c r="B27" s="144" t="s">
        <v>104</v>
      </c>
      <c r="C27" s="139" t="s">
        <v>105</v>
      </c>
      <c r="D27" s="139" t="s">
        <v>106</v>
      </c>
      <c r="E27" s="139" t="s">
        <v>107</v>
      </c>
      <c r="F27" s="139"/>
      <c r="G27" s="139"/>
      <c r="H27" s="140" t="s">
        <v>108</v>
      </c>
      <c r="I27" s="139" t="s">
        <v>109</v>
      </c>
      <c r="J27" s="141">
        <v>0</v>
      </c>
      <c r="K27" s="141">
        <v>0</v>
      </c>
      <c r="L27" s="141">
        <v>0</v>
      </c>
      <c r="M27" s="108" t="s">
        <v>24</v>
      </c>
      <c r="N27" s="142">
        <v>1</v>
      </c>
      <c r="O27" s="137"/>
    </row>
    <row r="28" s="120" customFormat="1" ht="36" spans="1:15">
      <c r="A28" s="137">
        <v>24</v>
      </c>
      <c r="B28" s="138" t="s">
        <v>110</v>
      </c>
      <c r="C28" s="139" t="s">
        <v>111</v>
      </c>
      <c r="D28" s="139" t="s">
        <v>112</v>
      </c>
      <c r="E28" s="139" t="s">
        <v>113</v>
      </c>
      <c r="F28" s="139" t="s">
        <v>114</v>
      </c>
      <c r="G28" s="139"/>
      <c r="H28" s="140" t="s">
        <v>115</v>
      </c>
      <c r="I28" s="139"/>
      <c r="J28" s="141">
        <v>0</v>
      </c>
      <c r="K28" s="141">
        <v>0</v>
      </c>
      <c r="L28" s="141">
        <v>0</v>
      </c>
      <c r="M28" s="108" t="s">
        <v>24</v>
      </c>
      <c r="N28" s="142">
        <v>1</v>
      </c>
      <c r="O28" s="137"/>
    </row>
    <row r="29" s="118" customFormat="1" ht="18" spans="1:15">
      <c r="A29" s="145" t="s">
        <v>116</v>
      </c>
      <c r="B29" s="138" t="s">
        <v>117</v>
      </c>
      <c r="C29" s="139" t="s">
        <v>118</v>
      </c>
      <c r="D29" s="139"/>
      <c r="E29" s="139"/>
      <c r="F29" s="146"/>
      <c r="G29" s="147"/>
      <c r="H29" s="140" t="s">
        <v>108</v>
      </c>
      <c r="I29" s="148"/>
      <c r="J29" s="141">
        <v>0</v>
      </c>
      <c r="K29" s="141">
        <v>0</v>
      </c>
      <c r="L29" s="141">
        <v>0</v>
      </c>
      <c r="M29" s="108" t="s">
        <v>24</v>
      </c>
      <c r="N29" s="142">
        <v>1</v>
      </c>
      <c r="O29" s="147"/>
    </row>
    <row r="30" s="118" customFormat="1" ht="36" spans="1:15">
      <c r="A30" s="137">
        <v>25</v>
      </c>
      <c r="B30" s="138" t="s">
        <v>119</v>
      </c>
      <c r="C30" s="139" t="s">
        <v>120</v>
      </c>
      <c r="D30" s="139" t="s">
        <v>121</v>
      </c>
      <c r="E30" s="139" t="s">
        <v>122</v>
      </c>
      <c r="F30" s="146"/>
      <c r="G30" s="147"/>
      <c r="H30" s="137" t="s">
        <v>123</v>
      </c>
      <c r="I30" s="148"/>
      <c r="J30" s="141">
        <v>0</v>
      </c>
      <c r="K30" s="141">
        <v>0</v>
      </c>
      <c r="L30" s="141">
        <v>0</v>
      </c>
      <c r="M30" s="108" t="s">
        <v>24</v>
      </c>
      <c r="N30" s="142">
        <v>1</v>
      </c>
      <c r="O30" s="147"/>
    </row>
    <row r="31" s="118" customFormat="1" ht="36" spans="1:15">
      <c r="A31" s="137">
        <v>26</v>
      </c>
      <c r="B31" s="138" t="s">
        <v>124</v>
      </c>
      <c r="C31" s="139" t="s">
        <v>125</v>
      </c>
      <c r="D31" s="139" t="s">
        <v>126</v>
      </c>
      <c r="E31" s="139" t="s">
        <v>127</v>
      </c>
      <c r="F31" s="143"/>
      <c r="G31" s="139"/>
      <c r="H31" s="140" t="s">
        <v>123</v>
      </c>
      <c r="I31" s="139"/>
      <c r="J31" s="141">
        <v>5</v>
      </c>
      <c r="K31" s="141">
        <f t="shared" ref="K31:K33" si="0">J31*0.9</f>
        <v>4.5</v>
      </c>
      <c r="L31" s="141">
        <f t="shared" ref="L31:L39" si="1">J31*0.8</f>
        <v>4</v>
      </c>
      <c r="M31" s="108" t="s">
        <v>128</v>
      </c>
      <c r="N31" s="142">
        <v>0</v>
      </c>
      <c r="O31" s="147"/>
    </row>
    <row r="32" s="118" customFormat="1" ht="36" spans="1:15">
      <c r="A32" s="137">
        <v>27</v>
      </c>
      <c r="B32" s="144" t="s">
        <v>129</v>
      </c>
      <c r="C32" s="139" t="s">
        <v>130</v>
      </c>
      <c r="D32" s="139" t="s">
        <v>131</v>
      </c>
      <c r="E32" s="139" t="s">
        <v>132</v>
      </c>
      <c r="F32" s="143"/>
      <c r="G32" s="139"/>
      <c r="H32" s="140" t="s">
        <v>108</v>
      </c>
      <c r="I32" s="139"/>
      <c r="J32" s="141">
        <v>30</v>
      </c>
      <c r="K32" s="141">
        <f t="shared" si="0"/>
        <v>27</v>
      </c>
      <c r="L32" s="141">
        <f t="shared" si="1"/>
        <v>24</v>
      </c>
      <c r="M32" s="108" t="s">
        <v>128</v>
      </c>
      <c r="N32" s="142">
        <v>0</v>
      </c>
      <c r="O32" s="147"/>
    </row>
    <row r="33" s="118" customFormat="1" ht="36" spans="1:15">
      <c r="A33" s="137">
        <v>28</v>
      </c>
      <c r="B33" s="138" t="s">
        <v>133</v>
      </c>
      <c r="C33" s="139" t="s">
        <v>134</v>
      </c>
      <c r="D33" s="146" t="s">
        <v>135</v>
      </c>
      <c r="E33" s="139" t="s">
        <v>136</v>
      </c>
      <c r="F33" s="139" t="s">
        <v>114</v>
      </c>
      <c r="G33" s="139"/>
      <c r="H33" s="140" t="s">
        <v>123</v>
      </c>
      <c r="I33" s="139" t="s">
        <v>137</v>
      </c>
      <c r="J33" s="141">
        <v>128</v>
      </c>
      <c r="K33" s="141">
        <f t="shared" si="0"/>
        <v>115.2</v>
      </c>
      <c r="L33" s="141">
        <f t="shared" si="1"/>
        <v>102.4</v>
      </c>
      <c r="M33" s="108" t="s">
        <v>128</v>
      </c>
      <c r="N33" s="142">
        <v>0</v>
      </c>
      <c r="O33" s="147"/>
    </row>
    <row r="34" s="118" customFormat="1" ht="18" spans="1:15">
      <c r="A34" s="145" t="s">
        <v>138</v>
      </c>
      <c r="B34" s="138" t="s">
        <v>139</v>
      </c>
      <c r="C34" s="139" t="s">
        <v>140</v>
      </c>
      <c r="D34" s="139"/>
      <c r="E34" s="139"/>
      <c r="F34" s="139"/>
      <c r="G34" s="139"/>
      <c r="H34" s="140" t="s">
        <v>108</v>
      </c>
      <c r="I34" s="139"/>
      <c r="J34" s="141">
        <f t="shared" ref="J34:J39" si="2">J33*0.15</f>
        <v>19.2</v>
      </c>
      <c r="K34" s="141">
        <f>K33*0.15</f>
        <v>17.28</v>
      </c>
      <c r="L34" s="141">
        <f>L33*0.15</f>
        <v>15.36</v>
      </c>
      <c r="M34" s="108" t="s">
        <v>128</v>
      </c>
      <c r="N34" s="142">
        <v>0</v>
      </c>
      <c r="O34" s="147"/>
    </row>
    <row r="35" s="118" customFormat="1" ht="36" spans="1:15">
      <c r="A35" s="137">
        <v>29</v>
      </c>
      <c r="B35" s="138" t="s">
        <v>141</v>
      </c>
      <c r="C35" s="139" t="s">
        <v>142</v>
      </c>
      <c r="D35" s="139" t="s">
        <v>143</v>
      </c>
      <c r="E35" s="139" t="s">
        <v>144</v>
      </c>
      <c r="F35" s="139" t="s">
        <v>114</v>
      </c>
      <c r="G35" s="139"/>
      <c r="H35" s="140" t="s">
        <v>123</v>
      </c>
      <c r="I35" s="139"/>
      <c r="J35" s="141">
        <v>25</v>
      </c>
      <c r="K35" s="141">
        <f t="shared" ref="K35:K39" si="3">J35*0.9</f>
        <v>22.5</v>
      </c>
      <c r="L35" s="141">
        <f t="shared" si="1"/>
        <v>20</v>
      </c>
      <c r="M35" s="108" t="s">
        <v>128</v>
      </c>
      <c r="N35" s="142">
        <v>0</v>
      </c>
      <c r="O35" s="147"/>
    </row>
    <row r="36" s="118" customFormat="1" ht="18" spans="1:15">
      <c r="A36" s="145" t="s">
        <v>145</v>
      </c>
      <c r="B36" s="160" t="s">
        <v>146</v>
      </c>
      <c r="C36" s="139" t="s">
        <v>147</v>
      </c>
      <c r="D36" s="139"/>
      <c r="E36" s="139"/>
      <c r="F36" s="139"/>
      <c r="G36" s="139"/>
      <c r="H36" s="140" t="s">
        <v>108</v>
      </c>
      <c r="I36" s="139"/>
      <c r="J36" s="141">
        <f t="shared" si="2"/>
        <v>3.75</v>
      </c>
      <c r="K36" s="141">
        <f>K35*0.15</f>
        <v>3.375</v>
      </c>
      <c r="L36" s="141">
        <f>L35*0.15</f>
        <v>3</v>
      </c>
      <c r="M36" s="108" t="s">
        <v>128</v>
      </c>
      <c r="N36" s="142">
        <v>0</v>
      </c>
      <c r="O36" s="147"/>
    </row>
    <row r="37" s="118" customFormat="1" ht="36" spans="1:15">
      <c r="A37" s="137">
        <v>30</v>
      </c>
      <c r="B37" s="144" t="s">
        <v>148</v>
      </c>
      <c r="C37" s="139" t="s">
        <v>149</v>
      </c>
      <c r="D37" s="139" t="s">
        <v>150</v>
      </c>
      <c r="E37" s="139" t="s">
        <v>151</v>
      </c>
      <c r="F37" s="139"/>
      <c r="G37" s="139"/>
      <c r="H37" s="140" t="s">
        <v>123</v>
      </c>
      <c r="I37" s="139"/>
      <c r="J37" s="141">
        <v>10</v>
      </c>
      <c r="K37" s="141">
        <f t="shared" si="3"/>
        <v>9</v>
      </c>
      <c r="L37" s="141">
        <f t="shared" si="1"/>
        <v>8</v>
      </c>
      <c r="M37" s="108" t="s">
        <v>128</v>
      </c>
      <c r="N37" s="142">
        <v>0</v>
      </c>
      <c r="O37" s="147"/>
    </row>
    <row r="38" s="118" customFormat="1" ht="53" spans="1:15">
      <c r="A38" s="137">
        <v>31</v>
      </c>
      <c r="B38" s="138" t="s">
        <v>152</v>
      </c>
      <c r="C38" s="139" t="s">
        <v>153</v>
      </c>
      <c r="D38" s="139" t="s">
        <v>154</v>
      </c>
      <c r="E38" s="139" t="s">
        <v>155</v>
      </c>
      <c r="F38" s="139" t="s">
        <v>156</v>
      </c>
      <c r="G38" s="139"/>
      <c r="H38" s="140" t="s">
        <v>157</v>
      </c>
      <c r="I38" s="139" t="s">
        <v>158</v>
      </c>
      <c r="J38" s="141">
        <v>162</v>
      </c>
      <c r="K38" s="141">
        <f t="shared" si="3"/>
        <v>145.8</v>
      </c>
      <c r="L38" s="141">
        <f t="shared" si="1"/>
        <v>129.6</v>
      </c>
      <c r="M38" s="108" t="s">
        <v>128</v>
      </c>
      <c r="N38" s="142">
        <v>0</v>
      </c>
      <c r="O38" s="147"/>
    </row>
    <row r="39" s="118" customFormat="1" ht="18" spans="1:15">
      <c r="A39" s="145" t="s">
        <v>159</v>
      </c>
      <c r="B39" s="138" t="s">
        <v>160</v>
      </c>
      <c r="C39" s="139" t="s">
        <v>161</v>
      </c>
      <c r="D39" s="139"/>
      <c r="E39" s="139"/>
      <c r="F39" s="139"/>
      <c r="G39" s="139"/>
      <c r="H39" s="140" t="s">
        <v>108</v>
      </c>
      <c r="I39" s="139"/>
      <c r="J39" s="141">
        <f t="shared" si="2"/>
        <v>24.3</v>
      </c>
      <c r="K39" s="141">
        <f>K38*0.15</f>
        <v>21.87</v>
      </c>
      <c r="L39" s="141">
        <f>L38*0.15</f>
        <v>19.44</v>
      </c>
      <c r="M39" s="108" t="s">
        <v>128</v>
      </c>
      <c r="N39" s="142">
        <v>0</v>
      </c>
      <c r="O39" s="147"/>
    </row>
    <row r="40" s="118" customFormat="1" ht="18" spans="1:15">
      <c r="A40" s="145" t="s">
        <v>162</v>
      </c>
      <c r="B40" s="138" t="s">
        <v>163</v>
      </c>
      <c r="C40" s="139" t="s">
        <v>164</v>
      </c>
      <c r="D40" s="139"/>
      <c r="E40" s="139"/>
      <c r="F40" s="139"/>
      <c r="G40" s="139"/>
      <c r="H40" s="140" t="s">
        <v>157</v>
      </c>
      <c r="I40" s="139"/>
      <c r="J40" s="149">
        <f t="shared" ref="J40:L40" si="4">J38*0.5</f>
        <v>81</v>
      </c>
      <c r="K40" s="149">
        <f t="shared" si="4"/>
        <v>72.9</v>
      </c>
      <c r="L40" s="149">
        <f t="shared" si="4"/>
        <v>64.8</v>
      </c>
      <c r="M40" s="108" t="s">
        <v>128</v>
      </c>
      <c r="N40" s="142">
        <v>0</v>
      </c>
      <c r="O40" s="147"/>
    </row>
    <row r="41" s="118" customFormat="1" ht="36" spans="1:15">
      <c r="A41" s="137">
        <v>32</v>
      </c>
      <c r="B41" s="138" t="s">
        <v>165</v>
      </c>
      <c r="C41" s="139" t="s">
        <v>166</v>
      </c>
      <c r="D41" s="139" t="s">
        <v>167</v>
      </c>
      <c r="E41" s="139" t="s">
        <v>168</v>
      </c>
      <c r="F41" s="139"/>
      <c r="G41" s="139" t="s">
        <v>169</v>
      </c>
      <c r="H41" s="140" t="s">
        <v>157</v>
      </c>
      <c r="I41" s="139"/>
      <c r="J41" s="141">
        <v>18</v>
      </c>
      <c r="K41" s="141">
        <f t="shared" ref="K41:K49" si="5">J41*0.9</f>
        <v>16.2</v>
      </c>
      <c r="L41" s="141">
        <f t="shared" ref="L41:L49" si="6">J41*0.8</f>
        <v>14.4</v>
      </c>
      <c r="M41" s="108" t="s">
        <v>128</v>
      </c>
      <c r="N41" s="142">
        <v>0</v>
      </c>
      <c r="O41" s="147"/>
    </row>
    <row r="42" s="118" customFormat="1" ht="18" spans="1:15">
      <c r="A42" s="145" t="s">
        <v>170</v>
      </c>
      <c r="B42" s="138" t="s">
        <v>171</v>
      </c>
      <c r="C42" s="139" t="s">
        <v>172</v>
      </c>
      <c r="D42" s="139"/>
      <c r="E42" s="139"/>
      <c r="F42" s="139"/>
      <c r="G42" s="139"/>
      <c r="H42" s="140" t="s">
        <v>157</v>
      </c>
      <c r="I42" s="139"/>
      <c r="J42" s="141">
        <v>18</v>
      </c>
      <c r="K42" s="141">
        <f t="shared" si="5"/>
        <v>16.2</v>
      </c>
      <c r="L42" s="141">
        <f t="shared" si="6"/>
        <v>14.4</v>
      </c>
      <c r="M42" s="108" t="s">
        <v>128</v>
      </c>
      <c r="N42" s="142">
        <v>0</v>
      </c>
      <c r="O42" s="147"/>
    </row>
    <row r="43" s="118" customFormat="1" ht="53" spans="1:15">
      <c r="A43" s="137">
        <v>33</v>
      </c>
      <c r="B43" s="138" t="s">
        <v>173</v>
      </c>
      <c r="C43" s="139" t="s">
        <v>174</v>
      </c>
      <c r="D43" s="139" t="s">
        <v>175</v>
      </c>
      <c r="E43" s="139" t="s">
        <v>176</v>
      </c>
      <c r="F43" s="139" t="s">
        <v>156</v>
      </c>
      <c r="G43" s="139" t="s">
        <v>177</v>
      </c>
      <c r="H43" s="140" t="s">
        <v>157</v>
      </c>
      <c r="I43" s="139" t="s">
        <v>158</v>
      </c>
      <c r="J43" s="141">
        <v>135</v>
      </c>
      <c r="K43" s="141">
        <f t="shared" si="5"/>
        <v>121.5</v>
      </c>
      <c r="L43" s="141">
        <f t="shared" si="6"/>
        <v>108</v>
      </c>
      <c r="M43" s="108" t="s">
        <v>128</v>
      </c>
      <c r="N43" s="142">
        <v>0</v>
      </c>
      <c r="O43" s="147"/>
    </row>
    <row r="44" s="118" customFormat="1" ht="18" spans="1:15">
      <c r="A44" s="145" t="s">
        <v>178</v>
      </c>
      <c r="B44" s="138" t="s">
        <v>179</v>
      </c>
      <c r="C44" s="139" t="s">
        <v>180</v>
      </c>
      <c r="D44" s="139"/>
      <c r="E44" s="139"/>
      <c r="F44" s="139"/>
      <c r="G44" s="139"/>
      <c r="H44" s="140" t="s">
        <v>108</v>
      </c>
      <c r="I44" s="139"/>
      <c r="J44" s="141">
        <f>J43*0.15</f>
        <v>20.25</v>
      </c>
      <c r="K44" s="141">
        <f t="shared" si="5"/>
        <v>18.225</v>
      </c>
      <c r="L44" s="141">
        <f t="shared" si="6"/>
        <v>16.2</v>
      </c>
      <c r="M44" s="108" t="s">
        <v>128</v>
      </c>
      <c r="N44" s="142">
        <v>0</v>
      </c>
      <c r="O44" s="147"/>
    </row>
    <row r="45" s="118" customFormat="1" ht="18" spans="1:15">
      <c r="A45" s="145" t="s">
        <v>181</v>
      </c>
      <c r="B45" s="138" t="s">
        <v>182</v>
      </c>
      <c r="C45" s="139" t="s">
        <v>183</v>
      </c>
      <c r="D45" s="139"/>
      <c r="E45" s="139"/>
      <c r="F45" s="139"/>
      <c r="G45" s="139"/>
      <c r="H45" s="140" t="s">
        <v>157</v>
      </c>
      <c r="I45" s="139"/>
      <c r="J45" s="149">
        <f>J43*0.5</f>
        <v>67.5</v>
      </c>
      <c r="K45" s="149">
        <f>K43*0.5</f>
        <v>60.75</v>
      </c>
      <c r="L45" s="149">
        <f>L43*0.5</f>
        <v>54</v>
      </c>
      <c r="M45" s="108" t="s">
        <v>128</v>
      </c>
      <c r="N45" s="142">
        <v>0</v>
      </c>
      <c r="O45" s="147"/>
    </row>
    <row r="46" s="118" customFormat="1" ht="45" customHeight="1" spans="1:15">
      <c r="A46" s="145" t="s">
        <v>184</v>
      </c>
      <c r="B46" s="138" t="s">
        <v>185</v>
      </c>
      <c r="C46" s="139" t="s">
        <v>186</v>
      </c>
      <c r="D46" s="139"/>
      <c r="E46" s="139"/>
      <c r="F46" s="139"/>
      <c r="G46" s="139"/>
      <c r="H46" s="140" t="s">
        <v>157</v>
      </c>
      <c r="I46" s="139"/>
      <c r="J46" s="141">
        <v>135</v>
      </c>
      <c r="K46" s="141">
        <f t="shared" si="5"/>
        <v>121.5</v>
      </c>
      <c r="L46" s="141">
        <f t="shared" si="6"/>
        <v>108</v>
      </c>
      <c r="M46" s="108" t="s">
        <v>128</v>
      </c>
      <c r="N46" s="142">
        <v>0</v>
      </c>
      <c r="O46" s="147"/>
    </row>
    <row r="47" s="118" customFormat="1" ht="36" spans="1:15">
      <c r="A47" s="137">
        <v>34</v>
      </c>
      <c r="B47" s="138" t="s">
        <v>187</v>
      </c>
      <c r="C47" s="139" t="s">
        <v>188</v>
      </c>
      <c r="D47" s="139" t="s">
        <v>189</v>
      </c>
      <c r="E47" s="139" t="s">
        <v>190</v>
      </c>
      <c r="F47" s="139"/>
      <c r="G47" s="139"/>
      <c r="H47" s="140" t="s">
        <v>157</v>
      </c>
      <c r="I47" s="139"/>
      <c r="J47" s="141">
        <v>180</v>
      </c>
      <c r="K47" s="141">
        <f t="shared" si="5"/>
        <v>162</v>
      </c>
      <c r="L47" s="141">
        <f t="shared" si="6"/>
        <v>144</v>
      </c>
      <c r="M47" s="108" t="s">
        <v>128</v>
      </c>
      <c r="N47" s="142">
        <v>0</v>
      </c>
      <c r="O47" s="147"/>
    </row>
    <row r="48" s="118" customFormat="1" ht="36" spans="1:15">
      <c r="A48" s="137">
        <v>35</v>
      </c>
      <c r="B48" s="138" t="s">
        <v>191</v>
      </c>
      <c r="C48" s="139" t="s">
        <v>192</v>
      </c>
      <c r="D48" s="139" t="s">
        <v>193</v>
      </c>
      <c r="E48" s="139" t="s">
        <v>194</v>
      </c>
      <c r="F48" s="139" t="s">
        <v>195</v>
      </c>
      <c r="G48" s="139"/>
      <c r="H48" s="140" t="s">
        <v>157</v>
      </c>
      <c r="I48" s="139"/>
      <c r="J48" s="141">
        <v>400</v>
      </c>
      <c r="K48" s="141">
        <f t="shared" si="5"/>
        <v>360</v>
      </c>
      <c r="L48" s="141">
        <f t="shared" si="6"/>
        <v>320</v>
      </c>
      <c r="M48" s="108" t="s">
        <v>128</v>
      </c>
      <c r="N48" s="142">
        <v>0</v>
      </c>
      <c r="O48" s="147"/>
    </row>
    <row r="49" s="118" customFormat="1" ht="18" spans="1:15">
      <c r="A49" s="145" t="s">
        <v>196</v>
      </c>
      <c r="B49" s="138" t="s">
        <v>197</v>
      </c>
      <c r="C49" s="139" t="s">
        <v>198</v>
      </c>
      <c r="D49" s="139"/>
      <c r="E49" s="139"/>
      <c r="F49" s="150"/>
      <c r="G49" s="147"/>
      <c r="H49" s="140" t="s">
        <v>157</v>
      </c>
      <c r="I49" s="148"/>
      <c r="J49" s="149">
        <f>J48*0.5</f>
        <v>200</v>
      </c>
      <c r="K49" s="149">
        <f>K48*0.5</f>
        <v>180</v>
      </c>
      <c r="L49" s="149">
        <f>L48*0.5</f>
        <v>160</v>
      </c>
      <c r="M49" s="108" t="s">
        <v>128</v>
      </c>
      <c r="N49" s="142">
        <v>0</v>
      </c>
      <c r="O49" s="147"/>
    </row>
    <row r="50" s="118" customFormat="1" ht="53" spans="1:15">
      <c r="A50" s="137">
        <v>36</v>
      </c>
      <c r="B50" s="138" t="s">
        <v>199</v>
      </c>
      <c r="C50" s="139" t="s">
        <v>200</v>
      </c>
      <c r="D50" s="139" t="s">
        <v>201</v>
      </c>
      <c r="E50" s="139" t="s">
        <v>202</v>
      </c>
      <c r="F50" s="146" t="s">
        <v>114</v>
      </c>
      <c r="G50" s="147"/>
      <c r="H50" s="140" t="s">
        <v>157</v>
      </c>
      <c r="I50" s="148"/>
      <c r="J50" s="141">
        <v>80</v>
      </c>
      <c r="K50" s="141">
        <f t="shared" ref="K50:K55" si="7">J50*0.8</f>
        <v>64</v>
      </c>
      <c r="L50" s="141">
        <f t="shared" ref="L50:L55" si="8">J50*0.7</f>
        <v>56</v>
      </c>
      <c r="M50" s="108" t="s">
        <v>128</v>
      </c>
      <c r="N50" s="142">
        <v>0</v>
      </c>
      <c r="O50" s="147"/>
    </row>
    <row r="51" s="118" customFormat="1" ht="18" spans="1:15">
      <c r="A51" s="145" t="s">
        <v>203</v>
      </c>
      <c r="B51" s="138" t="s">
        <v>204</v>
      </c>
      <c r="C51" s="151" t="s">
        <v>205</v>
      </c>
      <c r="D51" s="151"/>
      <c r="E51" s="139"/>
      <c r="F51" s="146"/>
      <c r="G51" s="146"/>
      <c r="H51" s="140" t="s">
        <v>108</v>
      </c>
      <c r="I51" s="148"/>
      <c r="J51" s="141">
        <f t="shared" ref="J51:J56" si="9">J50*0.15</f>
        <v>12</v>
      </c>
      <c r="K51" s="141">
        <f>K50*0.15</f>
        <v>9.6</v>
      </c>
      <c r="L51" s="141">
        <f>L50*0.15</f>
        <v>8.4</v>
      </c>
      <c r="M51" s="108" t="s">
        <v>128</v>
      </c>
      <c r="N51" s="142">
        <v>0</v>
      </c>
      <c r="O51" s="147"/>
    </row>
    <row r="52" s="118" customFormat="1" ht="36" spans="1:15">
      <c r="A52" s="137">
        <v>37</v>
      </c>
      <c r="B52" s="138" t="s">
        <v>206</v>
      </c>
      <c r="C52" s="151" t="s">
        <v>207</v>
      </c>
      <c r="D52" s="151" t="s">
        <v>208</v>
      </c>
      <c r="E52" s="139" t="s">
        <v>209</v>
      </c>
      <c r="F52" s="146" t="s">
        <v>114</v>
      </c>
      <c r="G52" s="146" t="s">
        <v>210</v>
      </c>
      <c r="H52" s="140" t="s">
        <v>157</v>
      </c>
      <c r="I52" s="148"/>
      <c r="J52" s="141">
        <v>320</v>
      </c>
      <c r="K52" s="141">
        <f t="shared" si="7"/>
        <v>256</v>
      </c>
      <c r="L52" s="141">
        <f t="shared" si="8"/>
        <v>224</v>
      </c>
      <c r="M52" s="108" t="s">
        <v>128</v>
      </c>
      <c r="N52" s="142">
        <v>0</v>
      </c>
      <c r="O52" s="147"/>
    </row>
    <row r="53" s="118" customFormat="1" ht="18" spans="1:15">
      <c r="A53" s="145" t="s">
        <v>211</v>
      </c>
      <c r="B53" s="138" t="s">
        <v>212</v>
      </c>
      <c r="C53" s="139" t="s">
        <v>213</v>
      </c>
      <c r="D53" s="139"/>
      <c r="E53" s="139"/>
      <c r="F53" s="139"/>
      <c r="G53" s="139"/>
      <c r="H53" s="140" t="s">
        <v>108</v>
      </c>
      <c r="I53" s="139"/>
      <c r="J53" s="141">
        <f t="shared" si="9"/>
        <v>48</v>
      </c>
      <c r="K53" s="141">
        <f>K52*0.15</f>
        <v>38.4</v>
      </c>
      <c r="L53" s="141">
        <f>L52*0.15</f>
        <v>33.6</v>
      </c>
      <c r="M53" s="108" t="s">
        <v>128</v>
      </c>
      <c r="N53" s="142">
        <v>0</v>
      </c>
      <c r="O53" s="147"/>
    </row>
    <row r="54" s="118" customFormat="1" ht="18" spans="1:15">
      <c r="A54" s="145" t="s">
        <v>214</v>
      </c>
      <c r="B54" s="138" t="s">
        <v>215</v>
      </c>
      <c r="C54" s="139" t="s">
        <v>216</v>
      </c>
      <c r="D54" s="139"/>
      <c r="E54" s="139"/>
      <c r="F54" s="139"/>
      <c r="G54" s="139"/>
      <c r="H54" s="140" t="s">
        <v>157</v>
      </c>
      <c r="I54" s="139"/>
      <c r="J54" s="141">
        <v>320</v>
      </c>
      <c r="K54" s="141">
        <f t="shared" si="7"/>
        <v>256</v>
      </c>
      <c r="L54" s="141">
        <f t="shared" si="8"/>
        <v>224</v>
      </c>
      <c r="M54" s="108" t="s">
        <v>128</v>
      </c>
      <c r="N54" s="142">
        <v>0</v>
      </c>
      <c r="O54" s="147"/>
    </row>
    <row r="55" s="118" customFormat="1" ht="53" spans="1:15">
      <c r="A55" s="137">
        <v>38</v>
      </c>
      <c r="B55" s="138" t="s">
        <v>217</v>
      </c>
      <c r="C55" s="139" t="s">
        <v>218</v>
      </c>
      <c r="D55" s="139" t="s">
        <v>219</v>
      </c>
      <c r="E55" s="139" t="s">
        <v>220</v>
      </c>
      <c r="F55" s="139" t="s">
        <v>221</v>
      </c>
      <c r="G55" s="139"/>
      <c r="H55" s="140" t="s">
        <v>157</v>
      </c>
      <c r="I55" s="139" t="s">
        <v>222</v>
      </c>
      <c r="J55" s="141">
        <v>480</v>
      </c>
      <c r="K55" s="141">
        <f t="shared" si="7"/>
        <v>384</v>
      </c>
      <c r="L55" s="141">
        <f t="shared" si="8"/>
        <v>336</v>
      </c>
      <c r="M55" s="108" t="s">
        <v>128</v>
      </c>
      <c r="N55" s="142">
        <v>0</v>
      </c>
      <c r="O55" s="147"/>
    </row>
    <row r="56" s="118" customFormat="1" ht="18" spans="1:15">
      <c r="A56" s="145" t="s">
        <v>223</v>
      </c>
      <c r="B56" s="138" t="s">
        <v>224</v>
      </c>
      <c r="C56" s="139" t="s">
        <v>225</v>
      </c>
      <c r="D56" s="139"/>
      <c r="E56" s="139"/>
      <c r="F56" s="139"/>
      <c r="G56" s="139"/>
      <c r="H56" s="140" t="s">
        <v>108</v>
      </c>
      <c r="I56" s="139"/>
      <c r="J56" s="141">
        <f t="shared" si="9"/>
        <v>72</v>
      </c>
      <c r="K56" s="141">
        <f>K55*0.15</f>
        <v>57.6</v>
      </c>
      <c r="L56" s="141">
        <f>L55*0.15</f>
        <v>50.4</v>
      </c>
      <c r="M56" s="108" t="s">
        <v>128</v>
      </c>
      <c r="N56" s="142">
        <v>0</v>
      </c>
      <c r="O56" s="147"/>
    </row>
    <row r="57" s="118" customFormat="1" ht="18" spans="1:15">
      <c r="A57" s="145" t="s">
        <v>226</v>
      </c>
      <c r="B57" s="138" t="s">
        <v>227</v>
      </c>
      <c r="C57" s="139" t="s">
        <v>228</v>
      </c>
      <c r="D57" s="139"/>
      <c r="E57" s="139"/>
      <c r="F57" s="139"/>
      <c r="G57" s="139"/>
      <c r="H57" s="140" t="s">
        <v>157</v>
      </c>
      <c r="I57" s="139"/>
      <c r="J57" s="149">
        <f>J55</f>
        <v>480</v>
      </c>
      <c r="K57" s="149">
        <f>J57*0.8</f>
        <v>384</v>
      </c>
      <c r="L57" s="149">
        <f>J57*0.7</f>
        <v>336</v>
      </c>
      <c r="M57" s="108" t="s">
        <v>128</v>
      </c>
      <c r="N57" s="142">
        <v>0</v>
      </c>
      <c r="O57" s="147"/>
    </row>
    <row r="58" s="118" customFormat="1" ht="36" spans="1:15">
      <c r="A58" s="137">
        <v>39</v>
      </c>
      <c r="B58" s="138" t="s">
        <v>229</v>
      </c>
      <c r="C58" s="139" t="s">
        <v>230</v>
      </c>
      <c r="D58" s="139" t="s">
        <v>231</v>
      </c>
      <c r="E58" s="139" t="s">
        <v>232</v>
      </c>
      <c r="F58" s="139" t="s">
        <v>233</v>
      </c>
      <c r="G58" s="139"/>
      <c r="H58" s="140" t="s">
        <v>123</v>
      </c>
      <c r="I58" s="139"/>
      <c r="J58" s="149">
        <v>0</v>
      </c>
      <c r="K58" s="149">
        <f t="shared" ref="K56:K66" si="10">J58*0.9</f>
        <v>0</v>
      </c>
      <c r="L58" s="149">
        <f t="shared" ref="L56:L66" si="11">J58*0.8</f>
        <v>0</v>
      </c>
      <c r="M58" s="108" t="s">
        <v>24</v>
      </c>
      <c r="N58" s="142">
        <v>1</v>
      </c>
      <c r="O58" s="147"/>
    </row>
    <row r="59" s="118" customFormat="1" ht="18" spans="1:15">
      <c r="A59" s="145" t="s">
        <v>234</v>
      </c>
      <c r="B59" s="138" t="s">
        <v>235</v>
      </c>
      <c r="C59" s="139" t="s">
        <v>236</v>
      </c>
      <c r="D59" s="139"/>
      <c r="E59" s="139"/>
      <c r="F59" s="139"/>
      <c r="G59" s="139"/>
      <c r="H59" s="140" t="s">
        <v>123</v>
      </c>
      <c r="I59" s="139"/>
      <c r="J59" s="149">
        <v>0</v>
      </c>
      <c r="K59" s="149">
        <f>K58*0.5</f>
        <v>0</v>
      </c>
      <c r="L59" s="149">
        <f>L58*0.5</f>
        <v>0</v>
      </c>
      <c r="M59" s="108" t="s">
        <v>24</v>
      </c>
      <c r="N59" s="142">
        <v>1</v>
      </c>
      <c r="O59" s="147"/>
    </row>
    <row r="60" s="118" customFormat="1" ht="36" spans="1:15">
      <c r="A60" s="137">
        <v>40</v>
      </c>
      <c r="B60" s="144" t="s">
        <v>237</v>
      </c>
      <c r="C60" s="139" t="s">
        <v>238</v>
      </c>
      <c r="D60" s="139" t="s">
        <v>239</v>
      </c>
      <c r="E60" s="139" t="s">
        <v>240</v>
      </c>
      <c r="F60" s="139" t="s">
        <v>241</v>
      </c>
      <c r="G60" s="139"/>
      <c r="H60" s="140" t="s">
        <v>123</v>
      </c>
      <c r="I60" s="139"/>
      <c r="J60" s="149">
        <v>0</v>
      </c>
      <c r="K60" s="149">
        <f t="shared" si="10"/>
        <v>0</v>
      </c>
      <c r="L60" s="149">
        <f t="shared" si="11"/>
        <v>0</v>
      </c>
      <c r="M60" s="108" t="s">
        <v>24</v>
      </c>
      <c r="N60" s="142">
        <v>1</v>
      </c>
      <c r="O60" s="147"/>
    </row>
    <row r="61" s="118" customFormat="1" ht="18" spans="1:15">
      <c r="A61" s="145" t="s">
        <v>242</v>
      </c>
      <c r="B61" s="138" t="s">
        <v>237</v>
      </c>
      <c r="C61" s="139" t="s">
        <v>243</v>
      </c>
      <c r="D61" s="139"/>
      <c r="E61" s="139"/>
      <c r="F61" s="139"/>
      <c r="G61" s="139"/>
      <c r="H61" s="140" t="s">
        <v>123</v>
      </c>
      <c r="I61" s="139"/>
      <c r="J61" s="149">
        <f>J60*1</f>
        <v>0</v>
      </c>
      <c r="K61" s="149">
        <f t="shared" si="10"/>
        <v>0</v>
      </c>
      <c r="L61" s="149">
        <f t="shared" si="11"/>
        <v>0</v>
      </c>
      <c r="M61" s="108" t="s">
        <v>24</v>
      </c>
      <c r="N61" s="142">
        <v>1</v>
      </c>
      <c r="O61" s="147"/>
    </row>
    <row r="62" s="118" customFormat="1" ht="71" spans="1:15">
      <c r="A62" s="137">
        <v>41</v>
      </c>
      <c r="B62" s="138" t="s">
        <v>244</v>
      </c>
      <c r="C62" s="139" t="s">
        <v>245</v>
      </c>
      <c r="D62" s="139" t="s">
        <v>246</v>
      </c>
      <c r="E62" s="139" t="s">
        <v>247</v>
      </c>
      <c r="F62" s="139" t="s">
        <v>248</v>
      </c>
      <c r="G62" s="139"/>
      <c r="H62" s="140" t="s">
        <v>123</v>
      </c>
      <c r="I62" s="139" t="s">
        <v>249</v>
      </c>
      <c r="J62" s="149">
        <v>160</v>
      </c>
      <c r="K62" s="149">
        <f t="shared" si="10"/>
        <v>144</v>
      </c>
      <c r="L62" s="149">
        <f t="shared" si="11"/>
        <v>128</v>
      </c>
      <c r="M62" s="108" t="s">
        <v>128</v>
      </c>
      <c r="N62" s="142">
        <v>0</v>
      </c>
      <c r="O62" s="147"/>
    </row>
    <row r="63" s="118" customFormat="1" ht="18" spans="1:15">
      <c r="A63" s="145" t="s">
        <v>250</v>
      </c>
      <c r="B63" s="138" t="s">
        <v>251</v>
      </c>
      <c r="C63" s="139" t="s">
        <v>252</v>
      </c>
      <c r="D63" s="139"/>
      <c r="E63" s="139"/>
      <c r="F63" s="139"/>
      <c r="G63" s="139"/>
      <c r="H63" s="140" t="s">
        <v>108</v>
      </c>
      <c r="I63" s="139"/>
      <c r="J63" s="141">
        <f>J62*0.15</f>
        <v>24</v>
      </c>
      <c r="K63" s="141">
        <f>K62*0.15</f>
        <v>21.6</v>
      </c>
      <c r="L63" s="141">
        <f>L62*0.15</f>
        <v>19.2</v>
      </c>
      <c r="M63" s="108" t="s">
        <v>128</v>
      </c>
      <c r="N63" s="142">
        <v>0</v>
      </c>
      <c r="O63" s="147"/>
    </row>
    <row r="64" s="118" customFormat="1" ht="36" spans="1:15">
      <c r="A64" s="145" t="s">
        <v>253</v>
      </c>
      <c r="B64" s="138" t="s">
        <v>254</v>
      </c>
      <c r="C64" s="139" t="s">
        <v>255</v>
      </c>
      <c r="D64" s="139"/>
      <c r="E64" s="139"/>
      <c r="F64" s="139"/>
      <c r="G64" s="139"/>
      <c r="H64" s="140" t="s">
        <v>123</v>
      </c>
      <c r="I64" s="139"/>
      <c r="J64" s="149">
        <v>160</v>
      </c>
      <c r="K64" s="149">
        <f t="shared" si="10"/>
        <v>144</v>
      </c>
      <c r="L64" s="149">
        <f t="shared" si="11"/>
        <v>128</v>
      </c>
      <c r="M64" s="108" t="s">
        <v>128</v>
      </c>
      <c r="N64" s="142">
        <v>0</v>
      </c>
      <c r="O64" s="147"/>
    </row>
    <row r="65" s="118" customFormat="1" ht="18" spans="1:15">
      <c r="A65" s="145" t="s">
        <v>256</v>
      </c>
      <c r="B65" s="138" t="s">
        <v>257</v>
      </c>
      <c r="C65" s="139" t="s">
        <v>258</v>
      </c>
      <c r="D65" s="139"/>
      <c r="E65" s="139"/>
      <c r="F65" s="139"/>
      <c r="G65" s="139"/>
      <c r="H65" s="140" t="s">
        <v>123</v>
      </c>
      <c r="I65" s="139"/>
      <c r="J65" s="149">
        <f>J62*0.8</f>
        <v>128</v>
      </c>
      <c r="K65" s="149">
        <f>K62*0.8</f>
        <v>115.2</v>
      </c>
      <c r="L65" s="149">
        <f>L62*0.8</f>
        <v>102.4</v>
      </c>
      <c r="M65" s="108" t="s">
        <v>128</v>
      </c>
      <c r="N65" s="142">
        <v>0</v>
      </c>
      <c r="O65" s="147"/>
    </row>
    <row r="66" s="118" customFormat="1" ht="36" spans="1:15">
      <c r="A66" s="145" t="s">
        <v>259</v>
      </c>
      <c r="B66" s="138" t="s">
        <v>260</v>
      </c>
      <c r="C66" s="139" t="s">
        <v>261</v>
      </c>
      <c r="D66" s="139"/>
      <c r="E66" s="139"/>
      <c r="F66" s="139"/>
      <c r="G66" s="139"/>
      <c r="H66" s="140" t="s">
        <v>123</v>
      </c>
      <c r="I66" s="139"/>
      <c r="J66" s="149">
        <f>J62*0.8</f>
        <v>128</v>
      </c>
      <c r="K66" s="149">
        <f>K62*0.8</f>
        <v>115.2</v>
      </c>
      <c r="L66" s="149">
        <f>L62*0.8</f>
        <v>102.4</v>
      </c>
      <c r="M66" s="108" t="s">
        <v>128</v>
      </c>
      <c r="N66" s="142">
        <v>0</v>
      </c>
      <c r="O66" s="147"/>
    </row>
    <row r="67" s="118" customFormat="1" ht="53" spans="1:15">
      <c r="A67" s="137">
        <v>42</v>
      </c>
      <c r="B67" s="138" t="s">
        <v>262</v>
      </c>
      <c r="C67" s="139" t="s">
        <v>263</v>
      </c>
      <c r="D67" s="139" t="s">
        <v>264</v>
      </c>
      <c r="E67" s="139" t="s">
        <v>265</v>
      </c>
      <c r="F67" s="139" t="s">
        <v>266</v>
      </c>
      <c r="G67" s="139"/>
      <c r="H67" s="140" t="s">
        <v>123</v>
      </c>
      <c r="I67" s="139"/>
      <c r="J67" s="141">
        <v>0</v>
      </c>
      <c r="K67" s="141">
        <v>0</v>
      </c>
      <c r="L67" s="141">
        <v>0</v>
      </c>
      <c r="M67" s="108" t="s">
        <v>24</v>
      </c>
      <c r="N67" s="142">
        <v>1</v>
      </c>
      <c r="O67" s="147"/>
    </row>
    <row r="68" s="118" customFormat="1" ht="18" spans="1:15">
      <c r="A68" s="145" t="s">
        <v>267</v>
      </c>
      <c r="B68" s="138" t="s">
        <v>268</v>
      </c>
      <c r="C68" s="139" t="s">
        <v>269</v>
      </c>
      <c r="D68" s="139"/>
      <c r="E68" s="139"/>
      <c r="F68" s="143"/>
      <c r="G68" s="139"/>
      <c r="H68" s="140" t="s">
        <v>123</v>
      </c>
      <c r="I68" s="139"/>
      <c r="J68" s="141">
        <v>0</v>
      </c>
      <c r="K68" s="141">
        <v>0</v>
      </c>
      <c r="L68" s="141">
        <v>0</v>
      </c>
      <c r="M68" s="108" t="s">
        <v>24</v>
      </c>
      <c r="N68" s="142">
        <v>1</v>
      </c>
      <c r="O68" s="147"/>
    </row>
    <row r="69" s="118" customFormat="1" ht="53" spans="1:15">
      <c r="A69" s="137">
        <v>43</v>
      </c>
      <c r="B69" s="144" t="s">
        <v>270</v>
      </c>
      <c r="C69" s="139" t="s">
        <v>271</v>
      </c>
      <c r="D69" s="139" t="s">
        <v>272</v>
      </c>
      <c r="E69" s="139" t="s">
        <v>273</v>
      </c>
      <c r="F69" s="143"/>
      <c r="G69" s="139"/>
      <c r="H69" s="140" t="s">
        <v>123</v>
      </c>
      <c r="I69" s="139"/>
      <c r="J69" s="141">
        <v>0</v>
      </c>
      <c r="K69" s="141">
        <v>0</v>
      </c>
      <c r="L69" s="141">
        <v>0</v>
      </c>
      <c r="M69" s="108" t="s">
        <v>24</v>
      </c>
      <c r="N69" s="142">
        <v>1</v>
      </c>
      <c r="O69" s="147"/>
    </row>
    <row r="70" s="118" customFormat="1" ht="36" spans="1:15">
      <c r="A70" s="137">
        <v>44</v>
      </c>
      <c r="B70" s="138" t="s">
        <v>274</v>
      </c>
      <c r="C70" s="139" t="s">
        <v>275</v>
      </c>
      <c r="D70" s="139" t="s">
        <v>276</v>
      </c>
      <c r="E70" s="139" t="s">
        <v>277</v>
      </c>
      <c r="F70" s="139"/>
      <c r="G70" s="139"/>
      <c r="H70" s="140" t="s">
        <v>123</v>
      </c>
      <c r="I70" s="139"/>
      <c r="J70" s="141">
        <v>0</v>
      </c>
      <c r="K70" s="141">
        <v>0</v>
      </c>
      <c r="L70" s="141">
        <v>0</v>
      </c>
      <c r="M70" s="108" t="s">
        <v>24</v>
      </c>
      <c r="N70" s="142">
        <v>1</v>
      </c>
      <c r="O70" s="147"/>
    </row>
    <row r="71" s="118" customFormat="1" ht="36" spans="1:15">
      <c r="A71" s="137">
        <v>45</v>
      </c>
      <c r="B71" s="138" t="s">
        <v>278</v>
      </c>
      <c r="C71" s="139" t="s">
        <v>279</v>
      </c>
      <c r="D71" s="139" t="s">
        <v>280</v>
      </c>
      <c r="E71" s="139" t="s">
        <v>281</v>
      </c>
      <c r="F71" s="139"/>
      <c r="G71" s="139"/>
      <c r="H71" s="140" t="s">
        <v>123</v>
      </c>
      <c r="I71" s="139"/>
      <c r="J71" s="141">
        <v>10</v>
      </c>
      <c r="K71" s="141">
        <f t="shared" ref="K69:K71" si="12">J71*0.9</f>
        <v>9</v>
      </c>
      <c r="L71" s="141">
        <f t="shared" ref="L69:L71" si="13">J71*0.8</f>
        <v>8</v>
      </c>
      <c r="M71" s="108" t="s">
        <v>128</v>
      </c>
      <c r="N71" s="142">
        <v>0</v>
      </c>
      <c r="O71" s="147"/>
    </row>
    <row r="72" s="118" customFormat="1" ht="36" spans="1:15">
      <c r="A72" s="137">
        <v>46</v>
      </c>
      <c r="B72" s="138" t="s">
        <v>282</v>
      </c>
      <c r="C72" s="139" t="s">
        <v>283</v>
      </c>
      <c r="D72" s="139" t="s">
        <v>284</v>
      </c>
      <c r="E72" s="139" t="s">
        <v>285</v>
      </c>
      <c r="F72" s="139"/>
      <c r="G72" s="139" t="s">
        <v>286</v>
      </c>
      <c r="H72" s="140" t="s">
        <v>123</v>
      </c>
      <c r="I72" s="139" t="s">
        <v>287</v>
      </c>
      <c r="J72" s="141">
        <v>0</v>
      </c>
      <c r="K72" s="141">
        <v>0</v>
      </c>
      <c r="L72" s="141">
        <v>0</v>
      </c>
      <c r="M72" s="108" t="s">
        <v>24</v>
      </c>
      <c r="N72" s="142">
        <v>1</v>
      </c>
      <c r="O72" s="147"/>
    </row>
    <row r="73" s="118" customFormat="1" ht="23" customHeight="1" spans="1:15">
      <c r="A73" s="145" t="s">
        <v>288</v>
      </c>
      <c r="B73" s="138" t="s">
        <v>289</v>
      </c>
      <c r="C73" s="151" t="s">
        <v>290</v>
      </c>
      <c r="D73" s="151"/>
      <c r="E73" s="139"/>
      <c r="F73" s="139"/>
      <c r="G73" s="139"/>
      <c r="H73" s="140" t="s">
        <v>123</v>
      </c>
      <c r="I73" s="139"/>
      <c r="J73" s="141">
        <v>0</v>
      </c>
      <c r="K73" s="141">
        <v>0</v>
      </c>
      <c r="L73" s="141">
        <v>0</v>
      </c>
      <c r="M73" s="108" t="s">
        <v>24</v>
      </c>
      <c r="N73" s="142">
        <v>1</v>
      </c>
      <c r="O73" s="147"/>
    </row>
    <row r="74" s="118" customFormat="1" ht="36" spans="1:15">
      <c r="A74" s="137">
        <v>47</v>
      </c>
      <c r="B74" s="138" t="s">
        <v>291</v>
      </c>
      <c r="C74" s="151" t="s">
        <v>292</v>
      </c>
      <c r="D74" s="151" t="s">
        <v>293</v>
      </c>
      <c r="E74" s="139" t="s">
        <v>294</v>
      </c>
      <c r="F74" s="139"/>
      <c r="G74" s="139" t="s">
        <v>295</v>
      </c>
      <c r="H74" s="140" t="s">
        <v>108</v>
      </c>
      <c r="I74" s="139" t="s">
        <v>296</v>
      </c>
      <c r="J74" s="141">
        <v>0</v>
      </c>
      <c r="K74" s="141">
        <v>0</v>
      </c>
      <c r="L74" s="141">
        <v>0</v>
      </c>
      <c r="M74" s="108" t="s">
        <v>24</v>
      </c>
      <c r="N74" s="142">
        <v>1</v>
      </c>
      <c r="O74" s="147"/>
    </row>
    <row r="75" s="118" customFormat="1" ht="18" spans="1:15">
      <c r="A75" s="145" t="s">
        <v>297</v>
      </c>
      <c r="B75" s="138" t="s">
        <v>298</v>
      </c>
      <c r="C75" s="139" t="s">
        <v>299</v>
      </c>
      <c r="D75" s="146"/>
      <c r="E75" s="146"/>
      <c r="F75" s="147"/>
      <c r="G75" s="147"/>
      <c r="H75" s="140" t="s">
        <v>108</v>
      </c>
      <c r="I75" s="148"/>
      <c r="J75" s="141">
        <v>0</v>
      </c>
      <c r="K75" s="141">
        <v>0</v>
      </c>
      <c r="L75" s="141">
        <v>0</v>
      </c>
      <c r="M75" s="108" t="s">
        <v>24</v>
      </c>
      <c r="N75" s="142">
        <v>1</v>
      </c>
      <c r="O75" s="147"/>
    </row>
    <row r="76" s="118" customFormat="1" ht="36" spans="1:15">
      <c r="A76" s="137">
        <v>48</v>
      </c>
      <c r="B76" s="144" t="s">
        <v>300</v>
      </c>
      <c r="C76" s="139" t="s">
        <v>301</v>
      </c>
      <c r="D76" s="146" t="s">
        <v>302</v>
      </c>
      <c r="E76" s="146" t="s">
        <v>303</v>
      </c>
      <c r="F76" s="147"/>
      <c r="G76" s="147"/>
      <c r="H76" s="137" t="s">
        <v>123</v>
      </c>
      <c r="I76" s="148"/>
      <c r="J76" s="141">
        <v>0</v>
      </c>
      <c r="K76" s="141">
        <v>0</v>
      </c>
      <c r="L76" s="141">
        <v>0</v>
      </c>
      <c r="M76" s="108" t="s">
        <v>24</v>
      </c>
      <c r="N76" s="142">
        <v>1</v>
      </c>
      <c r="O76" s="147"/>
    </row>
    <row r="77" s="118" customFormat="1" ht="53" spans="1:15">
      <c r="A77" s="137">
        <v>49</v>
      </c>
      <c r="B77" s="138" t="s">
        <v>304</v>
      </c>
      <c r="C77" s="139" t="s">
        <v>305</v>
      </c>
      <c r="D77" s="139" t="s">
        <v>306</v>
      </c>
      <c r="E77" s="139" t="s">
        <v>307</v>
      </c>
      <c r="F77" s="139" t="s">
        <v>308</v>
      </c>
      <c r="G77" s="139"/>
      <c r="H77" s="140" t="s">
        <v>123</v>
      </c>
      <c r="I77" s="139" t="s">
        <v>309</v>
      </c>
      <c r="J77" s="141">
        <v>113</v>
      </c>
      <c r="K77" s="141">
        <f>J77*0.8</f>
        <v>90.4</v>
      </c>
      <c r="L77" s="141">
        <f>J77*0.7</f>
        <v>79.1</v>
      </c>
      <c r="M77" s="108" t="s">
        <v>128</v>
      </c>
      <c r="N77" s="142">
        <v>0</v>
      </c>
      <c r="O77" s="147"/>
    </row>
    <row r="78" s="118" customFormat="1" ht="18" spans="1:15">
      <c r="A78" s="145" t="s">
        <v>310</v>
      </c>
      <c r="B78" s="138" t="s">
        <v>311</v>
      </c>
      <c r="C78" s="139" t="s">
        <v>312</v>
      </c>
      <c r="D78" s="139"/>
      <c r="E78" s="139"/>
      <c r="F78" s="139"/>
      <c r="G78" s="139"/>
      <c r="H78" s="140" t="s">
        <v>123</v>
      </c>
      <c r="I78" s="139"/>
      <c r="J78" s="149">
        <f>J77</f>
        <v>113</v>
      </c>
      <c r="K78" s="149">
        <f>J78*0.8</f>
        <v>90.4</v>
      </c>
      <c r="L78" s="149">
        <f>J78*0.7</f>
        <v>79.1</v>
      </c>
      <c r="M78" s="108" t="s">
        <v>128</v>
      </c>
      <c r="N78" s="142">
        <v>0</v>
      </c>
      <c r="O78" s="147"/>
    </row>
    <row r="79" s="118" customFormat="1" ht="53" spans="1:15">
      <c r="A79" s="137">
        <v>50</v>
      </c>
      <c r="B79" s="138" t="s">
        <v>313</v>
      </c>
      <c r="C79" s="139" t="s">
        <v>314</v>
      </c>
      <c r="D79" s="139" t="s">
        <v>315</v>
      </c>
      <c r="E79" s="139" t="s">
        <v>316</v>
      </c>
      <c r="F79" s="139" t="s">
        <v>317</v>
      </c>
      <c r="G79" s="139" t="s">
        <v>318</v>
      </c>
      <c r="H79" s="140" t="s">
        <v>123</v>
      </c>
      <c r="I79" s="139" t="s">
        <v>319</v>
      </c>
      <c r="J79" s="141">
        <v>260</v>
      </c>
      <c r="K79" s="141">
        <f t="shared" ref="K79:K90" si="14">J79*0.8</f>
        <v>208</v>
      </c>
      <c r="L79" s="141">
        <f t="shared" ref="L79:L90" si="15">J79*0.7</f>
        <v>182</v>
      </c>
      <c r="M79" s="108" t="s">
        <v>128</v>
      </c>
      <c r="N79" s="142">
        <v>0</v>
      </c>
      <c r="O79" s="147"/>
    </row>
    <row r="80" s="118" customFormat="1" ht="18" spans="1:15">
      <c r="A80" s="145" t="s">
        <v>320</v>
      </c>
      <c r="B80" s="138" t="s">
        <v>321</v>
      </c>
      <c r="C80" s="139" t="s">
        <v>322</v>
      </c>
      <c r="D80" s="139"/>
      <c r="E80" s="139"/>
      <c r="F80" s="139"/>
      <c r="G80" s="139"/>
      <c r="H80" s="140" t="s">
        <v>108</v>
      </c>
      <c r="I80" s="139"/>
      <c r="J80" s="141">
        <f>J79*0.15</f>
        <v>39</v>
      </c>
      <c r="K80" s="141">
        <f>K79*0.15</f>
        <v>31.2</v>
      </c>
      <c r="L80" s="141">
        <f>L79*0.15</f>
        <v>27.3</v>
      </c>
      <c r="M80" s="108" t="s">
        <v>128</v>
      </c>
      <c r="N80" s="142">
        <v>0</v>
      </c>
      <c r="O80" s="147"/>
    </row>
    <row r="81" s="118" customFormat="1" ht="18" spans="1:15">
      <c r="A81" s="145" t="s">
        <v>323</v>
      </c>
      <c r="B81" s="138" t="s">
        <v>324</v>
      </c>
      <c r="C81" s="139" t="s">
        <v>325</v>
      </c>
      <c r="D81" s="139"/>
      <c r="E81" s="139"/>
      <c r="F81" s="139"/>
      <c r="G81" s="139"/>
      <c r="H81" s="140" t="s">
        <v>123</v>
      </c>
      <c r="I81" s="139"/>
      <c r="J81" s="149">
        <v>260</v>
      </c>
      <c r="K81" s="149">
        <f t="shared" si="14"/>
        <v>208</v>
      </c>
      <c r="L81" s="149">
        <f t="shared" si="15"/>
        <v>182</v>
      </c>
      <c r="M81" s="108" t="s">
        <v>128</v>
      </c>
      <c r="N81" s="142">
        <v>0</v>
      </c>
      <c r="O81" s="147"/>
    </row>
    <row r="82" s="118" customFormat="1" ht="51" customHeight="1" spans="1:15">
      <c r="A82" s="145" t="s">
        <v>326</v>
      </c>
      <c r="B82" s="138" t="s">
        <v>327</v>
      </c>
      <c r="C82" s="139" t="s">
        <v>328</v>
      </c>
      <c r="D82" s="139"/>
      <c r="E82" s="139"/>
      <c r="F82" s="139"/>
      <c r="G82" s="139"/>
      <c r="H82" s="140" t="s">
        <v>123</v>
      </c>
      <c r="I82" s="139"/>
      <c r="J82" s="149">
        <v>260</v>
      </c>
      <c r="K82" s="149">
        <f t="shared" si="14"/>
        <v>208</v>
      </c>
      <c r="L82" s="149">
        <f t="shared" si="15"/>
        <v>182</v>
      </c>
      <c r="M82" s="108" t="s">
        <v>128</v>
      </c>
      <c r="N82" s="142">
        <v>0</v>
      </c>
      <c r="O82" s="147"/>
    </row>
    <row r="83" s="118" customFormat="1" ht="53" spans="1:15">
      <c r="A83" s="137">
        <v>51</v>
      </c>
      <c r="B83" s="138" t="s">
        <v>329</v>
      </c>
      <c r="C83" s="139" t="s">
        <v>330</v>
      </c>
      <c r="D83" s="139" t="s">
        <v>331</v>
      </c>
      <c r="E83" s="139" t="s">
        <v>332</v>
      </c>
      <c r="F83" s="139" t="s">
        <v>333</v>
      </c>
      <c r="G83" s="139"/>
      <c r="H83" s="140" t="s">
        <v>123</v>
      </c>
      <c r="I83" s="139"/>
      <c r="J83" s="149">
        <v>108</v>
      </c>
      <c r="K83" s="149">
        <f t="shared" si="14"/>
        <v>86.4</v>
      </c>
      <c r="L83" s="149">
        <f t="shared" si="15"/>
        <v>75.6</v>
      </c>
      <c r="M83" s="108" t="s">
        <v>128</v>
      </c>
      <c r="N83" s="142">
        <v>0</v>
      </c>
      <c r="O83" s="147"/>
    </row>
    <row r="84" s="118" customFormat="1" ht="18" spans="1:15">
      <c r="A84" s="145" t="s">
        <v>334</v>
      </c>
      <c r="B84" s="138" t="s">
        <v>335</v>
      </c>
      <c r="C84" s="139" t="s">
        <v>336</v>
      </c>
      <c r="D84" s="139"/>
      <c r="E84" s="139"/>
      <c r="F84" s="143"/>
      <c r="G84" s="139"/>
      <c r="H84" s="140" t="s">
        <v>108</v>
      </c>
      <c r="I84" s="139"/>
      <c r="J84" s="149">
        <f t="shared" ref="J84:J89" si="16">J83*0.15</f>
        <v>16.2</v>
      </c>
      <c r="K84" s="149">
        <f>K83*0.15</f>
        <v>12.96</v>
      </c>
      <c r="L84" s="149">
        <f>L83*0.15</f>
        <v>11.34</v>
      </c>
      <c r="M84" s="108" t="s">
        <v>128</v>
      </c>
      <c r="N84" s="142">
        <v>0</v>
      </c>
      <c r="O84" s="147"/>
    </row>
    <row r="85" s="118" customFormat="1" ht="18" spans="1:15">
      <c r="A85" s="145" t="s">
        <v>337</v>
      </c>
      <c r="B85" s="138" t="s">
        <v>338</v>
      </c>
      <c r="C85" s="139" t="s">
        <v>339</v>
      </c>
      <c r="D85" s="139"/>
      <c r="E85" s="139"/>
      <c r="F85" s="143"/>
      <c r="G85" s="139"/>
      <c r="H85" s="140" t="s">
        <v>123</v>
      </c>
      <c r="I85" s="139"/>
      <c r="J85" s="149">
        <f>J83*1</f>
        <v>108</v>
      </c>
      <c r="K85" s="149">
        <f t="shared" si="14"/>
        <v>86.4</v>
      </c>
      <c r="L85" s="149">
        <f t="shared" si="15"/>
        <v>75.6</v>
      </c>
      <c r="M85" s="108" t="s">
        <v>128</v>
      </c>
      <c r="N85" s="142">
        <v>0</v>
      </c>
      <c r="O85" s="147"/>
    </row>
    <row r="86" s="118" customFormat="1" ht="53" spans="1:15">
      <c r="A86" s="137">
        <v>52</v>
      </c>
      <c r="B86" s="138" t="s">
        <v>340</v>
      </c>
      <c r="C86" s="139" t="s">
        <v>341</v>
      </c>
      <c r="D86" s="139" t="s">
        <v>342</v>
      </c>
      <c r="E86" s="139" t="s">
        <v>343</v>
      </c>
      <c r="F86" s="139" t="s">
        <v>114</v>
      </c>
      <c r="G86" s="139"/>
      <c r="H86" s="140" t="s">
        <v>123</v>
      </c>
      <c r="I86" s="139"/>
      <c r="J86" s="141">
        <v>360</v>
      </c>
      <c r="K86" s="141">
        <f t="shared" si="14"/>
        <v>288</v>
      </c>
      <c r="L86" s="141">
        <f t="shared" si="15"/>
        <v>252</v>
      </c>
      <c r="M86" s="108" t="s">
        <v>128</v>
      </c>
      <c r="N86" s="142">
        <v>0</v>
      </c>
      <c r="O86" s="147"/>
    </row>
    <row r="87" s="118" customFormat="1" ht="18" spans="1:15">
      <c r="A87" s="145" t="s">
        <v>344</v>
      </c>
      <c r="B87" s="138" t="s">
        <v>345</v>
      </c>
      <c r="C87" s="139" t="s">
        <v>346</v>
      </c>
      <c r="D87" s="139"/>
      <c r="E87" s="139"/>
      <c r="F87" s="143"/>
      <c r="G87" s="143"/>
      <c r="H87" s="140" t="s">
        <v>108</v>
      </c>
      <c r="I87" s="139"/>
      <c r="J87" s="141">
        <f t="shared" si="16"/>
        <v>54</v>
      </c>
      <c r="K87" s="141">
        <f>K86*0.15</f>
        <v>43.2</v>
      </c>
      <c r="L87" s="141">
        <f>L86*0.15</f>
        <v>37.8</v>
      </c>
      <c r="M87" s="108" t="s">
        <v>128</v>
      </c>
      <c r="N87" s="142">
        <v>0</v>
      </c>
      <c r="O87" s="147"/>
    </row>
    <row r="88" s="118" customFormat="1" ht="53" spans="1:15">
      <c r="A88" s="137">
        <v>53</v>
      </c>
      <c r="B88" s="138" t="s">
        <v>347</v>
      </c>
      <c r="C88" s="139" t="s">
        <v>348</v>
      </c>
      <c r="D88" s="139" t="s">
        <v>349</v>
      </c>
      <c r="E88" s="139" t="s">
        <v>350</v>
      </c>
      <c r="F88" s="139" t="s">
        <v>114</v>
      </c>
      <c r="G88" s="143"/>
      <c r="H88" s="140" t="s">
        <v>123</v>
      </c>
      <c r="I88" s="139" t="s">
        <v>351</v>
      </c>
      <c r="J88" s="141">
        <v>36</v>
      </c>
      <c r="K88" s="141">
        <f t="shared" si="14"/>
        <v>28.8</v>
      </c>
      <c r="L88" s="141">
        <f t="shared" si="15"/>
        <v>25.2</v>
      </c>
      <c r="M88" s="108" t="s">
        <v>128</v>
      </c>
      <c r="N88" s="142">
        <v>0</v>
      </c>
      <c r="O88" s="147"/>
    </row>
    <row r="89" s="118" customFormat="1" ht="18" spans="1:15">
      <c r="A89" s="145" t="s">
        <v>352</v>
      </c>
      <c r="B89" s="138" t="s">
        <v>353</v>
      </c>
      <c r="C89" s="139" t="s">
        <v>354</v>
      </c>
      <c r="D89" s="139"/>
      <c r="E89" s="139"/>
      <c r="F89" s="139"/>
      <c r="G89" s="139"/>
      <c r="H89" s="140" t="s">
        <v>108</v>
      </c>
      <c r="I89" s="139"/>
      <c r="J89" s="141">
        <f t="shared" si="16"/>
        <v>5.4</v>
      </c>
      <c r="K89" s="141">
        <f>K88*0.15</f>
        <v>4.32</v>
      </c>
      <c r="L89" s="141">
        <f>L88*0.15</f>
        <v>3.78</v>
      </c>
      <c r="M89" s="108" t="s">
        <v>128</v>
      </c>
      <c r="N89" s="142">
        <v>0</v>
      </c>
      <c r="O89" s="147"/>
    </row>
    <row r="90" s="118" customFormat="1" ht="53" spans="1:15">
      <c r="A90" s="137">
        <v>54</v>
      </c>
      <c r="B90" s="138" t="s">
        <v>355</v>
      </c>
      <c r="C90" s="139" t="s">
        <v>356</v>
      </c>
      <c r="D90" s="139" t="s">
        <v>357</v>
      </c>
      <c r="E90" s="139" t="s">
        <v>358</v>
      </c>
      <c r="F90" s="139" t="s">
        <v>114</v>
      </c>
      <c r="G90" s="139"/>
      <c r="H90" s="140" t="s">
        <v>123</v>
      </c>
      <c r="I90" s="139"/>
      <c r="J90" s="149">
        <v>0</v>
      </c>
      <c r="K90" s="149">
        <v>0</v>
      </c>
      <c r="L90" s="149">
        <f t="shared" si="15"/>
        <v>0</v>
      </c>
      <c r="M90" s="108" t="s">
        <v>24</v>
      </c>
      <c r="N90" s="142">
        <v>1</v>
      </c>
      <c r="O90" s="147"/>
    </row>
    <row r="91" s="118" customFormat="1" ht="18" spans="1:15">
      <c r="A91" s="145" t="s">
        <v>359</v>
      </c>
      <c r="B91" s="138" t="s">
        <v>360</v>
      </c>
      <c r="C91" s="139" t="s">
        <v>361</v>
      </c>
      <c r="D91" s="139"/>
      <c r="E91" s="139"/>
      <c r="F91" s="143"/>
      <c r="G91" s="139"/>
      <c r="H91" s="140" t="s">
        <v>108</v>
      </c>
      <c r="I91" s="139"/>
      <c r="J91" s="149">
        <f>J90*0.15</f>
        <v>0</v>
      </c>
      <c r="K91" s="149">
        <f>J91*0.9</f>
        <v>0</v>
      </c>
      <c r="L91" s="149">
        <f>J91*0.8</f>
        <v>0</v>
      </c>
      <c r="M91" s="108" t="s">
        <v>24</v>
      </c>
      <c r="N91" s="142">
        <v>1</v>
      </c>
      <c r="O91" s="147"/>
    </row>
    <row r="92" s="118" customFormat="1" ht="53" spans="1:15">
      <c r="A92" s="137">
        <v>55</v>
      </c>
      <c r="B92" s="138" t="s">
        <v>362</v>
      </c>
      <c r="C92" s="139" t="s">
        <v>363</v>
      </c>
      <c r="D92" s="139" t="s">
        <v>364</v>
      </c>
      <c r="E92" s="139" t="s">
        <v>365</v>
      </c>
      <c r="F92" s="139" t="s">
        <v>114</v>
      </c>
      <c r="G92" s="139"/>
      <c r="H92" s="140" t="s">
        <v>123</v>
      </c>
      <c r="I92" s="139" t="s">
        <v>366</v>
      </c>
      <c r="J92" s="149">
        <f>J91*0.15</f>
        <v>0</v>
      </c>
      <c r="K92" s="149">
        <f>J92*0.9</f>
        <v>0</v>
      </c>
      <c r="L92" s="149">
        <f>J92*0.8</f>
        <v>0</v>
      </c>
      <c r="M92" s="108" t="s">
        <v>24</v>
      </c>
      <c r="N92" s="142">
        <v>1</v>
      </c>
      <c r="O92" s="147"/>
    </row>
    <row r="93" s="118" customFormat="1" ht="18" spans="1:15">
      <c r="A93" s="145" t="s">
        <v>367</v>
      </c>
      <c r="B93" s="138" t="s">
        <v>368</v>
      </c>
      <c r="C93" s="139" t="s">
        <v>369</v>
      </c>
      <c r="D93" s="139"/>
      <c r="E93" s="146"/>
      <c r="F93" s="143"/>
      <c r="G93" s="139"/>
      <c r="H93" s="140" t="s">
        <v>108</v>
      </c>
      <c r="I93" s="139"/>
      <c r="J93" s="149">
        <f>J92*0.15</f>
        <v>0</v>
      </c>
      <c r="K93" s="149">
        <f>J93*0.9</f>
        <v>0</v>
      </c>
      <c r="L93" s="149">
        <f>J93*0.8</f>
        <v>0</v>
      </c>
      <c r="M93" s="108" t="s">
        <v>24</v>
      </c>
      <c r="N93" s="142">
        <v>1</v>
      </c>
      <c r="O93" s="147"/>
    </row>
    <row r="94" s="118" customFormat="1" ht="71" spans="1:15">
      <c r="A94" s="137">
        <v>56</v>
      </c>
      <c r="B94" s="138" t="s">
        <v>370</v>
      </c>
      <c r="C94" s="139" t="s">
        <v>371</v>
      </c>
      <c r="D94" s="139" t="s">
        <v>372</v>
      </c>
      <c r="E94" s="146" t="s">
        <v>373</v>
      </c>
      <c r="F94" s="139" t="s">
        <v>114</v>
      </c>
      <c r="G94" s="139" t="s">
        <v>374</v>
      </c>
      <c r="H94" s="140" t="s">
        <v>123</v>
      </c>
      <c r="I94" s="139"/>
      <c r="J94" s="141">
        <v>0</v>
      </c>
      <c r="K94" s="141">
        <v>0</v>
      </c>
      <c r="L94" s="141">
        <v>0</v>
      </c>
      <c r="M94" s="108" t="s">
        <v>24</v>
      </c>
      <c r="N94" s="142">
        <v>1</v>
      </c>
      <c r="O94" s="147"/>
    </row>
    <row r="95" s="118" customFormat="1" ht="18" spans="1:15">
      <c r="A95" s="145" t="s">
        <v>375</v>
      </c>
      <c r="B95" s="138" t="s">
        <v>376</v>
      </c>
      <c r="C95" s="139" t="s">
        <v>377</v>
      </c>
      <c r="D95" s="139"/>
      <c r="E95" s="139"/>
      <c r="F95" s="139"/>
      <c r="G95" s="139"/>
      <c r="H95" s="140" t="s">
        <v>108</v>
      </c>
      <c r="I95" s="139"/>
      <c r="J95" s="141">
        <v>0</v>
      </c>
      <c r="K95" s="141">
        <v>0</v>
      </c>
      <c r="L95" s="141">
        <v>0</v>
      </c>
      <c r="M95" s="108" t="s">
        <v>24</v>
      </c>
      <c r="N95" s="142">
        <v>1</v>
      </c>
      <c r="O95" s="147"/>
    </row>
    <row r="96" s="118" customFormat="1" ht="18" spans="1:15">
      <c r="A96" s="145" t="s">
        <v>378</v>
      </c>
      <c r="B96" s="138" t="s">
        <v>379</v>
      </c>
      <c r="C96" s="139" t="s">
        <v>380</v>
      </c>
      <c r="D96" s="139"/>
      <c r="E96" s="139"/>
      <c r="F96" s="139"/>
      <c r="G96" s="139"/>
      <c r="H96" s="140" t="s">
        <v>123</v>
      </c>
      <c r="I96" s="139"/>
      <c r="J96" s="141">
        <v>0</v>
      </c>
      <c r="K96" s="141">
        <v>0</v>
      </c>
      <c r="L96" s="141">
        <v>0</v>
      </c>
      <c r="M96" s="108" t="s">
        <v>24</v>
      </c>
      <c r="N96" s="142">
        <v>1</v>
      </c>
      <c r="O96" s="147"/>
    </row>
    <row r="97" s="118" customFormat="1" ht="53" spans="1:15">
      <c r="A97" s="137">
        <v>57</v>
      </c>
      <c r="B97" s="138" t="s">
        <v>381</v>
      </c>
      <c r="C97" s="139" t="s">
        <v>382</v>
      </c>
      <c r="D97" s="139" t="s">
        <v>383</v>
      </c>
      <c r="E97" s="139" t="s">
        <v>384</v>
      </c>
      <c r="F97" s="139" t="s">
        <v>385</v>
      </c>
      <c r="G97" s="139"/>
      <c r="H97" s="140" t="s">
        <v>386</v>
      </c>
      <c r="I97" s="139"/>
      <c r="J97" s="141">
        <v>400</v>
      </c>
      <c r="K97" s="141">
        <f t="shared" ref="K97:K107" si="17">J97*0.8</f>
        <v>320</v>
      </c>
      <c r="L97" s="141">
        <f t="shared" ref="L97:L107" si="18">J97*0.7</f>
        <v>280</v>
      </c>
      <c r="M97" s="108" t="s">
        <v>128</v>
      </c>
      <c r="N97" s="142">
        <v>0</v>
      </c>
      <c r="O97" s="147"/>
    </row>
    <row r="98" s="118" customFormat="1" ht="18" spans="1:15">
      <c r="A98" s="145" t="s">
        <v>387</v>
      </c>
      <c r="B98" s="138" t="s">
        <v>388</v>
      </c>
      <c r="C98" s="139" t="s">
        <v>389</v>
      </c>
      <c r="D98" s="139"/>
      <c r="E98" s="139"/>
      <c r="F98" s="143"/>
      <c r="G98" s="139"/>
      <c r="H98" s="140" t="s">
        <v>108</v>
      </c>
      <c r="I98" s="139"/>
      <c r="J98" s="141">
        <f t="shared" ref="J98:J103" si="19">J97*0.15</f>
        <v>60</v>
      </c>
      <c r="K98" s="141">
        <f>K97*0.15</f>
        <v>48</v>
      </c>
      <c r="L98" s="141">
        <f>L97*0.15</f>
        <v>42</v>
      </c>
      <c r="M98" s="108" t="s">
        <v>128</v>
      </c>
      <c r="N98" s="142">
        <v>0</v>
      </c>
      <c r="O98" s="147"/>
    </row>
    <row r="99" s="118" customFormat="1" ht="18" spans="1:15">
      <c r="A99" s="145" t="s">
        <v>390</v>
      </c>
      <c r="B99" s="138" t="s">
        <v>391</v>
      </c>
      <c r="C99" s="139" t="s">
        <v>392</v>
      </c>
      <c r="D99" s="139"/>
      <c r="E99" s="139"/>
      <c r="F99" s="143"/>
      <c r="G99" s="139"/>
      <c r="H99" s="140" t="s">
        <v>386</v>
      </c>
      <c r="I99" s="139"/>
      <c r="J99" s="149">
        <f>J97*1</f>
        <v>400</v>
      </c>
      <c r="K99" s="149">
        <f t="shared" si="17"/>
        <v>320</v>
      </c>
      <c r="L99" s="149">
        <f t="shared" si="18"/>
        <v>280</v>
      </c>
      <c r="M99" s="108" t="s">
        <v>128</v>
      </c>
      <c r="N99" s="142">
        <v>0</v>
      </c>
      <c r="O99" s="147"/>
    </row>
    <row r="100" s="118" customFormat="1" ht="36" spans="1:15">
      <c r="A100" s="137">
        <v>58</v>
      </c>
      <c r="B100" s="138" t="s">
        <v>393</v>
      </c>
      <c r="C100" s="139" t="s">
        <v>394</v>
      </c>
      <c r="D100" s="139" t="s">
        <v>395</v>
      </c>
      <c r="E100" s="139" t="s">
        <v>396</v>
      </c>
      <c r="F100" s="139" t="s">
        <v>114</v>
      </c>
      <c r="G100" s="139"/>
      <c r="H100" s="140" t="s">
        <v>108</v>
      </c>
      <c r="I100" s="139"/>
      <c r="J100" s="141">
        <v>200</v>
      </c>
      <c r="K100" s="141">
        <f t="shared" si="17"/>
        <v>160</v>
      </c>
      <c r="L100" s="141">
        <f t="shared" si="18"/>
        <v>140</v>
      </c>
      <c r="M100" s="108" t="s">
        <v>128</v>
      </c>
      <c r="N100" s="142">
        <v>0</v>
      </c>
      <c r="O100" s="147"/>
    </row>
    <row r="101" s="118" customFormat="1" ht="18" spans="1:15">
      <c r="A101" s="145" t="s">
        <v>397</v>
      </c>
      <c r="B101" s="138" t="s">
        <v>398</v>
      </c>
      <c r="C101" s="139" t="s">
        <v>399</v>
      </c>
      <c r="D101" s="139"/>
      <c r="E101" s="139"/>
      <c r="F101" s="143"/>
      <c r="G101" s="139"/>
      <c r="H101" s="140" t="s">
        <v>108</v>
      </c>
      <c r="I101" s="139"/>
      <c r="J101" s="141">
        <f t="shared" si="19"/>
        <v>30</v>
      </c>
      <c r="K101" s="141">
        <f>K100*0.15</f>
        <v>24</v>
      </c>
      <c r="L101" s="141">
        <f>L100*0.15</f>
        <v>21</v>
      </c>
      <c r="M101" s="108" t="s">
        <v>128</v>
      </c>
      <c r="N101" s="142">
        <v>0</v>
      </c>
      <c r="O101" s="147"/>
    </row>
    <row r="102" s="118" customFormat="1" ht="53" spans="1:15">
      <c r="A102" s="137">
        <v>59</v>
      </c>
      <c r="B102" s="138" t="s">
        <v>400</v>
      </c>
      <c r="C102" s="139" t="s">
        <v>401</v>
      </c>
      <c r="D102" s="139" t="s">
        <v>402</v>
      </c>
      <c r="E102" s="139" t="s">
        <v>403</v>
      </c>
      <c r="F102" s="139" t="s">
        <v>114</v>
      </c>
      <c r="G102" s="139"/>
      <c r="H102" s="140" t="s">
        <v>108</v>
      </c>
      <c r="I102" s="139"/>
      <c r="J102" s="141">
        <v>810</v>
      </c>
      <c r="K102" s="141">
        <f t="shared" si="17"/>
        <v>648</v>
      </c>
      <c r="L102" s="141">
        <f t="shared" si="18"/>
        <v>567</v>
      </c>
      <c r="M102" s="108" t="s">
        <v>128</v>
      </c>
      <c r="N102" s="142">
        <v>0</v>
      </c>
      <c r="O102" s="147"/>
    </row>
    <row r="103" s="121" customFormat="1" ht="18" spans="1:15">
      <c r="A103" s="145" t="s">
        <v>404</v>
      </c>
      <c r="B103" s="138" t="s">
        <v>405</v>
      </c>
      <c r="C103" s="139" t="s">
        <v>406</v>
      </c>
      <c r="D103" s="139"/>
      <c r="E103" s="139"/>
      <c r="F103" s="139"/>
      <c r="G103" s="139"/>
      <c r="H103" s="140" t="s">
        <v>108</v>
      </c>
      <c r="I103" s="139"/>
      <c r="J103" s="141">
        <f t="shared" si="19"/>
        <v>121.5</v>
      </c>
      <c r="K103" s="141">
        <f>K102*0.15</f>
        <v>97.2</v>
      </c>
      <c r="L103" s="141">
        <f>L102*0.15</f>
        <v>85.05</v>
      </c>
      <c r="M103" s="108" t="s">
        <v>128</v>
      </c>
      <c r="N103" s="142">
        <v>0</v>
      </c>
      <c r="O103" s="152"/>
    </row>
    <row r="104" s="121" customFormat="1" ht="53" spans="1:15">
      <c r="A104" s="137">
        <v>60</v>
      </c>
      <c r="B104" s="138" t="s">
        <v>407</v>
      </c>
      <c r="C104" s="139" t="s">
        <v>408</v>
      </c>
      <c r="D104" s="139" t="s">
        <v>409</v>
      </c>
      <c r="E104" s="139" t="s">
        <v>403</v>
      </c>
      <c r="F104" s="139" t="s">
        <v>114</v>
      </c>
      <c r="G104" s="139"/>
      <c r="H104" s="140" t="s">
        <v>108</v>
      </c>
      <c r="I104" s="139"/>
      <c r="J104" s="141">
        <v>400</v>
      </c>
      <c r="K104" s="141">
        <f t="shared" si="17"/>
        <v>320</v>
      </c>
      <c r="L104" s="141">
        <f t="shared" si="18"/>
        <v>280</v>
      </c>
      <c r="M104" s="108" t="s">
        <v>128</v>
      </c>
      <c r="N104" s="142">
        <v>0</v>
      </c>
      <c r="O104" s="152"/>
    </row>
    <row r="105" s="118" customFormat="1" ht="18" spans="1:15">
      <c r="A105" s="145" t="s">
        <v>410</v>
      </c>
      <c r="B105" s="138" t="s">
        <v>411</v>
      </c>
      <c r="C105" s="139" t="s">
        <v>412</v>
      </c>
      <c r="D105" s="139"/>
      <c r="E105" s="139"/>
      <c r="F105" s="139"/>
      <c r="G105" s="139"/>
      <c r="H105" s="140" t="s">
        <v>108</v>
      </c>
      <c r="I105" s="139"/>
      <c r="J105" s="141">
        <f>J104*0.15</f>
        <v>60</v>
      </c>
      <c r="K105" s="141">
        <f>K104*0.15</f>
        <v>48</v>
      </c>
      <c r="L105" s="141">
        <f>L104*0.15</f>
        <v>42</v>
      </c>
      <c r="M105" s="108" t="s">
        <v>128</v>
      </c>
      <c r="N105" s="142">
        <v>0</v>
      </c>
      <c r="O105" s="147"/>
    </row>
    <row r="106" s="118" customFormat="1" ht="53" spans="1:15">
      <c r="A106" s="137">
        <v>61</v>
      </c>
      <c r="B106" s="138" t="s">
        <v>413</v>
      </c>
      <c r="C106" s="139" t="s">
        <v>414</v>
      </c>
      <c r="D106" s="139" t="s">
        <v>415</v>
      </c>
      <c r="E106" s="139" t="s">
        <v>416</v>
      </c>
      <c r="F106" s="139" t="s">
        <v>114</v>
      </c>
      <c r="G106" s="139"/>
      <c r="H106" s="140" t="s">
        <v>386</v>
      </c>
      <c r="I106" s="139"/>
      <c r="J106" s="141">
        <v>0</v>
      </c>
      <c r="K106" s="141">
        <f t="shared" si="17"/>
        <v>0</v>
      </c>
      <c r="L106" s="141">
        <f t="shared" si="18"/>
        <v>0</v>
      </c>
      <c r="M106" s="108" t="s">
        <v>24</v>
      </c>
      <c r="N106" s="142">
        <v>0</v>
      </c>
      <c r="O106" s="147"/>
    </row>
    <row r="107" s="118" customFormat="1" ht="18" spans="1:15">
      <c r="A107" s="145" t="s">
        <v>417</v>
      </c>
      <c r="B107" s="138" t="s">
        <v>418</v>
      </c>
      <c r="C107" s="139" t="s">
        <v>419</v>
      </c>
      <c r="D107" s="139"/>
      <c r="E107" s="139"/>
      <c r="F107" s="143"/>
      <c r="G107" s="139"/>
      <c r="H107" s="140" t="s">
        <v>108</v>
      </c>
      <c r="I107" s="139"/>
      <c r="J107" s="141">
        <v>0</v>
      </c>
      <c r="K107" s="141">
        <f>K106*0.15</f>
        <v>0</v>
      </c>
      <c r="L107" s="141">
        <f>L106*0.15</f>
        <v>0</v>
      </c>
      <c r="M107" s="108" t="s">
        <v>24</v>
      </c>
      <c r="N107" s="142">
        <v>0</v>
      </c>
      <c r="O107" s="147"/>
    </row>
    <row r="108" s="118" customFormat="1" ht="36" spans="1:15">
      <c r="A108" s="137">
        <v>62</v>
      </c>
      <c r="B108" s="138" t="s">
        <v>420</v>
      </c>
      <c r="C108" s="139" t="s">
        <v>421</v>
      </c>
      <c r="D108" s="139" t="s">
        <v>422</v>
      </c>
      <c r="E108" s="139" t="s">
        <v>113</v>
      </c>
      <c r="F108" s="139" t="s">
        <v>114</v>
      </c>
      <c r="G108" s="139"/>
      <c r="H108" s="140" t="s">
        <v>108</v>
      </c>
      <c r="I108" s="139" t="s">
        <v>423</v>
      </c>
      <c r="J108" s="141">
        <v>0</v>
      </c>
      <c r="K108" s="141">
        <v>0</v>
      </c>
      <c r="L108" s="141">
        <f t="shared" ref="L108:L114" si="20">J108*0.7</f>
        <v>0</v>
      </c>
      <c r="M108" s="108" t="s">
        <v>24</v>
      </c>
      <c r="N108" s="142">
        <v>1</v>
      </c>
      <c r="O108" s="147"/>
    </row>
    <row r="109" s="121" customFormat="1" ht="18" spans="1:15">
      <c r="A109" s="145" t="s">
        <v>424</v>
      </c>
      <c r="B109" s="138" t="s">
        <v>425</v>
      </c>
      <c r="C109" s="139" t="s">
        <v>426</v>
      </c>
      <c r="D109" s="139"/>
      <c r="E109" s="139"/>
      <c r="F109" s="139"/>
      <c r="G109" s="139"/>
      <c r="H109" s="140" t="s">
        <v>108</v>
      </c>
      <c r="I109" s="139"/>
      <c r="J109" s="141">
        <v>0</v>
      </c>
      <c r="K109" s="141">
        <v>0</v>
      </c>
      <c r="L109" s="141">
        <v>0</v>
      </c>
      <c r="M109" s="108" t="s">
        <v>24</v>
      </c>
      <c r="N109" s="142">
        <v>1</v>
      </c>
      <c r="O109" s="152"/>
    </row>
    <row r="110" s="121" customFormat="1" ht="36" spans="1:15">
      <c r="A110" s="137">
        <v>63</v>
      </c>
      <c r="B110" s="138" t="s">
        <v>427</v>
      </c>
      <c r="C110" s="139" t="s">
        <v>428</v>
      </c>
      <c r="D110" s="139" t="s">
        <v>429</v>
      </c>
      <c r="E110" s="139" t="s">
        <v>430</v>
      </c>
      <c r="F110" s="139" t="s">
        <v>431</v>
      </c>
      <c r="G110" s="139"/>
      <c r="H110" s="140" t="s">
        <v>108</v>
      </c>
      <c r="I110" s="139" t="s">
        <v>423</v>
      </c>
      <c r="J110" s="141">
        <v>0</v>
      </c>
      <c r="K110" s="141">
        <v>0</v>
      </c>
      <c r="L110" s="141">
        <v>0</v>
      </c>
      <c r="M110" s="108" t="s">
        <v>24</v>
      </c>
      <c r="N110" s="142">
        <v>1</v>
      </c>
      <c r="O110" s="152"/>
    </row>
    <row r="111" s="118" customFormat="1" ht="18" spans="1:15">
      <c r="A111" s="145" t="s">
        <v>432</v>
      </c>
      <c r="B111" s="138" t="s">
        <v>433</v>
      </c>
      <c r="C111" s="139" t="s">
        <v>434</v>
      </c>
      <c r="D111" s="139"/>
      <c r="E111" s="139"/>
      <c r="F111" s="139"/>
      <c r="G111" s="139"/>
      <c r="H111" s="140" t="s">
        <v>108</v>
      </c>
      <c r="I111" s="139"/>
      <c r="J111" s="141">
        <v>0</v>
      </c>
      <c r="K111" s="141">
        <v>0</v>
      </c>
      <c r="L111" s="141">
        <v>0</v>
      </c>
      <c r="M111" s="108" t="s">
        <v>24</v>
      </c>
      <c r="N111" s="142">
        <v>1</v>
      </c>
      <c r="O111" s="147"/>
    </row>
    <row r="112" s="118" customFormat="1" ht="53" spans="1:15">
      <c r="A112" s="137">
        <v>64</v>
      </c>
      <c r="B112" s="138" t="s">
        <v>435</v>
      </c>
      <c r="C112" s="139" t="s">
        <v>436</v>
      </c>
      <c r="D112" s="139" t="s">
        <v>437</v>
      </c>
      <c r="E112" s="139" t="s">
        <v>438</v>
      </c>
      <c r="F112" s="139" t="s">
        <v>439</v>
      </c>
      <c r="G112" s="139"/>
      <c r="H112" s="140" t="s">
        <v>123</v>
      </c>
      <c r="I112" s="139" t="s">
        <v>440</v>
      </c>
      <c r="J112" s="141">
        <v>140</v>
      </c>
      <c r="K112" s="141">
        <f t="shared" ref="K112:K114" si="21">J112*0.8</f>
        <v>112</v>
      </c>
      <c r="L112" s="141">
        <f t="shared" si="20"/>
        <v>98</v>
      </c>
      <c r="M112" s="108" t="s">
        <v>128</v>
      </c>
      <c r="N112" s="142">
        <v>0</v>
      </c>
      <c r="O112" s="147"/>
    </row>
    <row r="113" s="118" customFormat="1" ht="18" spans="1:15">
      <c r="A113" s="145" t="s">
        <v>441</v>
      </c>
      <c r="B113" s="138" t="s">
        <v>442</v>
      </c>
      <c r="C113" s="139" t="s">
        <v>443</v>
      </c>
      <c r="D113" s="139"/>
      <c r="E113" s="139"/>
      <c r="F113" s="139"/>
      <c r="G113" s="139"/>
      <c r="H113" s="140" t="s">
        <v>108</v>
      </c>
      <c r="I113" s="139"/>
      <c r="J113" s="141">
        <f t="shared" ref="J113:J118" si="22">J112*0.15</f>
        <v>21</v>
      </c>
      <c r="K113" s="141">
        <f>K112*0.15</f>
        <v>16.8</v>
      </c>
      <c r="L113" s="141">
        <f>L112*0.15</f>
        <v>14.7</v>
      </c>
      <c r="M113" s="108" t="s">
        <v>128</v>
      </c>
      <c r="N113" s="142">
        <v>0</v>
      </c>
      <c r="O113" s="147"/>
    </row>
    <row r="114" s="118" customFormat="1" ht="18" spans="1:15">
      <c r="A114" s="145" t="s">
        <v>444</v>
      </c>
      <c r="B114" s="138" t="s">
        <v>445</v>
      </c>
      <c r="C114" s="139" t="s">
        <v>446</v>
      </c>
      <c r="D114" s="139"/>
      <c r="E114" s="139"/>
      <c r="F114" s="139"/>
      <c r="G114" s="139"/>
      <c r="H114" s="140" t="s">
        <v>123</v>
      </c>
      <c r="I114" s="139"/>
      <c r="J114" s="149">
        <f>J112*1</f>
        <v>140</v>
      </c>
      <c r="K114" s="149">
        <f t="shared" si="21"/>
        <v>112</v>
      </c>
      <c r="L114" s="149">
        <f t="shared" si="20"/>
        <v>98</v>
      </c>
      <c r="M114" s="108" t="s">
        <v>128</v>
      </c>
      <c r="N114" s="142">
        <v>0</v>
      </c>
      <c r="O114" s="147"/>
    </row>
    <row r="115" s="118" customFormat="1" ht="53" spans="1:15">
      <c r="A115" s="137">
        <v>65</v>
      </c>
      <c r="B115" s="138" t="s">
        <v>447</v>
      </c>
      <c r="C115" s="139" t="s">
        <v>448</v>
      </c>
      <c r="D115" s="139" t="s">
        <v>449</v>
      </c>
      <c r="E115" s="139" t="s">
        <v>450</v>
      </c>
      <c r="F115" s="139" t="s">
        <v>114</v>
      </c>
      <c r="G115" s="139"/>
      <c r="H115" s="140" t="s">
        <v>99</v>
      </c>
      <c r="I115" s="139"/>
      <c r="J115" s="141">
        <v>360</v>
      </c>
      <c r="K115" s="141">
        <f t="shared" ref="K115:K118" si="23">J115*0.9</f>
        <v>324</v>
      </c>
      <c r="L115" s="141">
        <f t="shared" ref="L115:L118" si="24">J115*0.8</f>
        <v>288</v>
      </c>
      <c r="M115" s="108" t="s">
        <v>128</v>
      </c>
      <c r="N115" s="142">
        <v>0</v>
      </c>
      <c r="O115" s="147"/>
    </row>
    <row r="116" s="121" customFormat="1" ht="18" spans="1:15">
      <c r="A116" s="145" t="s">
        <v>451</v>
      </c>
      <c r="B116" s="138" t="s">
        <v>452</v>
      </c>
      <c r="C116" s="139" t="s">
        <v>453</v>
      </c>
      <c r="D116" s="139"/>
      <c r="E116" s="139"/>
      <c r="F116" s="139"/>
      <c r="G116" s="139"/>
      <c r="H116" s="140" t="s">
        <v>108</v>
      </c>
      <c r="I116" s="143"/>
      <c r="J116" s="141">
        <f t="shared" si="22"/>
        <v>54</v>
      </c>
      <c r="K116" s="141">
        <f>K115*0.15</f>
        <v>48.6</v>
      </c>
      <c r="L116" s="141">
        <f>L115*0.15</f>
        <v>43.2</v>
      </c>
      <c r="M116" s="108" t="s">
        <v>128</v>
      </c>
      <c r="N116" s="142">
        <v>0</v>
      </c>
      <c r="O116" s="152"/>
    </row>
    <row r="117" s="121" customFormat="1" ht="36" spans="1:15">
      <c r="A117" s="137">
        <v>66</v>
      </c>
      <c r="B117" s="138" t="s">
        <v>454</v>
      </c>
      <c r="C117" s="139" t="s">
        <v>455</v>
      </c>
      <c r="D117" s="139" t="s">
        <v>456</v>
      </c>
      <c r="E117" s="139" t="s">
        <v>103</v>
      </c>
      <c r="F117" s="139" t="s">
        <v>114</v>
      </c>
      <c r="G117" s="139"/>
      <c r="H117" s="140" t="s">
        <v>99</v>
      </c>
      <c r="I117" s="143"/>
      <c r="J117" s="141">
        <v>50</v>
      </c>
      <c r="K117" s="141">
        <f t="shared" si="23"/>
        <v>45</v>
      </c>
      <c r="L117" s="141">
        <f t="shared" si="24"/>
        <v>40</v>
      </c>
      <c r="M117" s="108" t="s">
        <v>128</v>
      </c>
      <c r="N117" s="142">
        <v>0</v>
      </c>
      <c r="O117" s="152"/>
    </row>
    <row r="118" s="118" customFormat="1" ht="18" spans="1:15">
      <c r="A118" s="145" t="s">
        <v>457</v>
      </c>
      <c r="B118" s="138" t="s">
        <v>458</v>
      </c>
      <c r="C118" s="139" t="s">
        <v>459</v>
      </c>
      <c r="D118" s="139"/>
      <c r="E118" s="139"/>
      <c r="F118" s="143"/>
      <c r="G118" s="139"/>
      <c r="H118" s="140" t="s">
        <v>108</v>
      </c>
      <c r="I118" s="139"/>
      <c r="J118" s="141">
        <f t="shared" si="22"/>
        <v>7.5</v>
      </c>
      <c r="K118" s="141">
        <f>K117*0.15</f>
        <v>6.75</v>
      </c>
      <c r="L118" s="141">
        <f>L117*0.15</f>
        <v>6</v>
      </c>
      <c r="M118" s="108" t="s">
        <v>128</v>
      </c>
      <c r="N118" s="142">
        <v>0</v>
      </c>
      <c r="O118" s="147"/>
    </row>
    <row r="119" s="118" customFormat="1" ht="53" spans="1:15">
      <c r="A119" s="137">
        <v>67</v>
      </c>
      <c r="B119" s="138" t="s">
        <v>460</v>
      </c>
      <c r="C119" s="139" t="s">
        <v>461</v>
      </c>
      <c r="D119" s="139" t="s">
        <v>462</v>
      </c>
      <c r="E119" s="139" t="s">
        <v>463</v>
      </c>
      <c r="F119" s="139" t="s">
        <v>114</v>
      </c>
      <c r="G119" s="139"/>
      <c r="H119" s="140" t="s">
        <v>123</v>
      </c>
      <c r="I119" s="139"/>
      <c r="J119" s="149">
        <v>0</v>
      </c>
      <c r="K119" s="149">
        <f t="shared" ref="K119:K124" si="25">J119*0.8</f>
        <v>0</v>
      </c>
      <c r="L119" s="149">
        <f t="shared" ref="L119:L124" si="26">J119*0.7</f>
        <v>0</v>
      </c>
      <c r="M119" s="108" t="s">
        <v>24</v>
      </c>
      <c r="N119" s="142">
        <v>0</v>
      </c>
      <c r="O119" s="147"/>
    </row>
    <row r="120" customFormat="1" ht="47" customHeight="1" spans="1:15">
      <c r="A120" s="145" t="s">
        <v>464</v>
      </c>
      <c r="B120" s="138" t="s">
        <v>465</v>
      </c>
      <c r="C120" s="139" t="s">
        <v>466</v>
      </c>
      <c r="D120" s="139"/>
      <c r="E120" s="139"/>
      <c r="F120" s="139"/>
      <c r="G120" s="139"/>
      <c r="H120" s="140" t="s">
        <v>108</v>
      </c>
      <c r="I120" s="139"/>
      <c r="J120" s="149">
        <v>0</v>
      </c>
      <c r="K120" s="149">
        <f>J120*0.9</f>
        <v>0</v>
      </c>
      <c r="L120" s="149">
        <f>J120*0.8</f>
        <v>0</v>
      </c>
      <c r="M120" s="108" t="s">
        <v>24</v>
      </c>
      <c r="N120" s="142">
        <v>0</v>
      </c>
      <c r="O120" s="153"/>
    </row>
    <row r="121" ht="36" spans="1:15">
      <c r="A121" s="137">
        <v>68</v>
      </c>
      <c r="B121" s="138" t="s">
        <v>467</v>
      </c>
      <c r="C121" s="139" t="s">
        <v>468</v>
      </c>
      <c r="D121" s="139" t="s">
        <v>469</v>
      </c>
      <c r="E121" s="139" t="s">
        <v>470</v>
      </c>
      <c r="F121" s="139" t="s">
        <v>114</v>
      </c>
      <c r="G121" s="139"/>
      <c r="H121" s="140" t="s">
        <v>108</v>
      </c>
      <c r="I121" s="139"/>
      <c r="J121" s="141">
        <v>25</v>
      </c>
      <c r="K121" s="141">
        <f t="shared" si="25"/>
        <v>20</v>
      </c>
      <c r="L121" s="141">
        <f t="shared" si="26"/>
        <v>17.5</v>
      </c>
      <c r="M121" s="108" t="s">
        <v>128</v>
      </c>
      <c r="N121" s="142">
        <v>0</v>
      </c>
      <c r="O121" s="147"/>
    </row>
    <row r="122" s="118" customFormat="1" ht="18" spans="1:15">
      <c r="A122" s="145" t="s">
        <v>471</v>
      </c>
      <c r="B122" s="138" t="s">
        <v>472</v>
      </c>
      <c r="C122" s="139" t="s">
        <v>473</v>
      </c>
      <c r="D122" s="139"/>
      <c r="E122" s="139"/>
      <c r="F122" s="139"/>
      <c r="G122" s="139"/>
      <c r="H122" s="140" t="s">
        <v>108</v>
      </c>
      <c r="I122" s="139"/>
      <c r="J122" s="141">
        <f t="shared" ref="J120:J124" si="27">J121*0.15</f>
        <v>3.75</v>
      </c>
      <c r="K122" s="141">
        <f>K121*0.15</f>
        <v>3</v>
      </c>
      <c r="L122" s="141">
        <f>L121*0.15</f>
        <v>2.625</v>
      </c>
      <c r="M122" s="108" t="s">
        <v>128</v>
      </c>
      <c r="N122" s="142">
        <v>0</v>
      </c>
      <c r="O122" s="147"/>
    </row>
    <row r="123" s="118" customFormat="1" ht="53" spans="1:15">
      <c r="A123" s="137">
        <v>69</v>
      </c>
      <c r="B123" s="138" t="s">
        <v>474</v>
      </c>
      <c r="C123" s="139" t="s">
        <v>475</v>
      </c>
      <c r="D123" s="139" t="s">
        <v>476</v>
      </c>
      <c r="E123" s="139" t="s">
        <v>477</v>
      </c>
      <c r="F123" s="139" t="s">
        <v>114</v>
      </c>
      <c r="G123" s="139"/>
      <c r="H123" s="140" t="s">
        <v>478</v>
      </c>
      <c r="I123" s="139"/>
      <c r="J123" s="141">
        <v>200</v>
      </c>
      <c r="K123" s="141">
        <f t="shared" si="25"/>
        <v>160</v>
      </c>
      <c r="L123" s="141">
        <f t="shared" si="26"/>
        <v>140</v>
      </c>
      <c r="M123" s="108" t="s">
        <v>128</v>
      </c>
      <c r="N123" s="142">
        <v>0</v>
      </c>
      <c r="O123" s="147"/>
    </row>
    <row r="124" s="118" customFormat="1" ht="18" spans="1:15">
      <c r="A124" s="145" t="s">
        <v>479</v>
      </c>
      <c r="B124" s="138" t="s">
        <v>480</v>
      </c>
      <c r="C124" s="139" t="s">
        <v>481</v>
      </c>
      <c r="D124" s="139"/>
      <c r="E124" s="139"/>
      <c r="F124" s="139"/>
      <c r="G124" s="139"/>
      <c r="H124" s="140" t="s">
        <v>108</v>
      </c>
      <c r="I124" s="139"/>
      <c r="J124" s="141">
        <f t="shared" si="27"/>
        <v>30</v>
      </c>
      <c r="K124" s="141">
        <f>K123*0.15</f>
        <v>24</v>
      </c>
      <c r="L124" s="141">
        <f>L123*0.15</f>
        <v>21</v>
      </c>
      <c r="M124" s="108" t="s">
        <v>128</v>
      </c>
      <c r="N124" s="142">
        <v>0</v>
      </c>
      <c r="O124" s="147"/>
    </row>
    <row r="125" s="118" customFormat="1" ht="36" spans="1:15">
      <c r="A125" s="137">
        <v>70</v>
      </c>
      <c r="B125" s="144" t="s">
        <v>482</v>
      </c>
      <c r="C125" s="139" t="s">
        <v>483</v>
      </c>
      <c r="D125" s="139" t="s">
        <v>484</v>
      </c>
      <c r="E125" s="139" t="s">
        <v>485</v>
      </c>
      <c r="F125" s="139"/>
      <c r="G125" s="139"/>
      <c r="H125" s="140" t="s">
        <v>108</v>
      </c>
      <c r="I125" s="139"/>
      <c r="J125" s="141">
        <v>0</v>
      </c>
      <c r="K125" s="141">
        <v>0</v>
      </c>
      <c r="L125" s="141">
        <v>0</v>
      </c>
      <c r="M125" s="108" t="s">
        <v>24</v>
      </c>
      <c r="N125" s="142">
        <v>1</v>
      </c>
      <c r="O125" s="147"/>
    </row>
    <row r="126" s="118" customFormat="1" ht="53" spans="1:15">
      <c r="A126" s="137">
        <v>71</v>
      </c>
      <c r="B126" s="138" t="s">
        <v>486</v>
      </c>
      <c r="C126" s="139" t="s">
        <v>487</v>
      </c>
      <c r="D126" s="139" t="s">
        <v>488</v>
      </c>
      <c r="E126" s="139" t="s">
        <v>489</v>
      </c>
      <c r="F126" s="139" t="s">
        <v>490</v>
      </c>
      <c r="G126" s="139"/>
      <c r="H126" s="140" t="s">
        <v>108</v>
      </c>
      <c r="I126" s="139" t="s">
        <v>491</v>
      </c>
      <c r="J126" s="141">
        <v>0</v>
      </c>
      <c r="K126" s="141">
        <v>0</v>
      </c>
      <c r="L126" s="141">
        <v>0</v>
      </c>
      <c r="M126" s="108" t="s">
        <v>24</v>
      </c>
      <c r="N126" s="142">
        <v>1</v>
      </c>
      <c r="O126" s="147"/>
    </row>
    <row r="127" s="122" customFormat="1" ht="18" spans="1:15">
      <c r="A127" s="145" t="s">
        <v>492</v>
      </c>
      <c r="B127" s="138" t="s">
        <v>493</v>
      </c>
      <c r="C127" s="139" t="s">
        <v>494</v>
      </c>
      <c r="D127" s="139"/>
      <c r="E127" s="139"/>
      <c r="F127" s="139"/>
      <c r="G127" s="139"/>
      <c r="H127" s="140" t="s">
        <v>108</v>
      </c>
      <c r="I127" s="139"/>
      <c r="J127" s="141">
        <v>0</v>
      </c>
      <c r="K127" s="141">
        <v>0</v>
      </c>
      <c r="L127" s="141">
        <v>0</v>
      </c>
      <c r="M127" s="108" t="s">
        <v>24</v>
      </c>
      <c r="N127" s="142">
        <v>1</v>
      </c>
      <c r="O127" s="146"/>
    </row>
    <row r="128" s="122" customFormat="1" ht="36" spans="1:15">
      <c r="A128" s="145" t="s">
        <v>495</v>
      </c>
      <c r="B128" s="138" t="s">
        <v>496</v>
      </c>
      <c r="C128" s="139" t="s">
        <v>497</v>
      </c>
      <c r="D128" s="139"/>
      <c r="E128" s="139"/>
      <c r="F128" s="139"/>
      <c r="G128" s="139"/>
      <c r="H128" s="140" t="s">
        <v>108</v>
      </c>
      <c r="I128" s="139"/>
      <c r="J128" s="141">
        <v>0</v>
      </c>
      <c r="K128" s="141">
        <v>0</v>
      </c>
      <c r="L128" s="141">
        <v>0</v>
      </c>
      <c r="M128" s="108" t="s">
        <v>24</v>
      </c>
      <c r="N128" s="142">
        <v>1</v>
      </c>
      <c r="O128" s="146"/>
    </row>
    <row r="129" s="122" customFormat="1" ht="53" spans="1:15">
      <c r="A129" s="137">
        <v>72</v>
      </c>
      <c r="B129" s="138" t="s">
        <v>498</v>
      </c>
      <c r="C129" s="139" t="s">
        <v>499</v>
      </c>
      <c r="D129" s="139" t="s">
        <v>500</v>
      </c>
      <c r="E129" s="139" t="s">
        <v>501</v>
      </c>
      <c r="F129" s="139" t="s">
        <v>114</v>
      </c>
      <c r="G129" s="139"/>
      <c r="H129" s="140" t="s">
        <v>502</v>
      </c>
      <c r="I129" s="139"/>
      <c r="J129" s="141">
        <v>580</v>
      </c>
      <c r="K129" s="141">
        <f>J129*0.8</f>
        <v>464</v>
      </c>
      <c r="L129" s="141">
        <f>J129*0.7</f>
        <v>406</v>
      </c>
      <c r="M129" s="108" t="s">
        <v>128</v>
      </c>
      <c r="N129" s="154">
        <v>0</v>
      </c>
      <c r="O129" s="146"/>
    </row>
    <row r="130" s="122" customFormat="1" ht="18" spans="1:15">
      <c r="A130" s="145" t="s">
        <v>503</v>
      </c>
      <c r="B130" s="138" t="s">
        <v>504</v>
      </c>
      <c r="C130" s="146" t="s">
        <v>505</v>
      </c>
      <c r="D130" s="139"/>
      <c r="E130" s="146"/>
      <c r="F130" s="139"/>
      <c r="G130" s="146"/>
      <c r="H130" s="140" t="s">
        <v>108</v>
      </c>
      <c r="I130" s="139"/>
      <c r="J130" s="141">
        <f>J129*0.15</f>
        <v>87</v>
      </c>
      <c r="K130" s="141">
        <f>K129*0.15</f>
        <v>69.6</v>
      </c>
      <c r="L130" s="141">
        <f>L129*0.15</f>
        <v>60.9</v>
      </c>
      <c r="M130" s="108" t="s">
        <v>128</v>
      </c>
      <c r="N130" s="154">
        <v>0</v>
      </c>
      <c r="O130" s="146"/>
    </row>
    <row r="131" s="122" customFormat="1" ht="53" spans="1:15">
      <c r="A131" s="137">
        <v>73</v>
      </c>
      <c r="B131" s="138" t="s">
        <v>506</v>
      </c>
      <c r="C131" s="146" t="s">
        <v>507</v>
      </c>
      <c r="D131" s="139" t="s">
        <v>508</v>
      </c>
      <c r="E131" s="146" t="s">
        <v>509</v>
      </c>
      <c r="F131" s="139" t="s">
        <v>114</v>
      </c>
      <c r="G131" s="146"/>
      <c r="H131" s="140" t="s">
        <v>510</v>
      </c>
      <c r="I131" s="139"/>
      <c r="J131" s="141">
        <v>0</v>
      </c>
      <c r="K131" s="141">
        <v>0</v>
      </c>
      <c r="L131" s="141">
        <v>0</v>
      </c>
      <c r="M131" s="108" t="s">
        <v>24</v>
      </c>
      <c r="N131" s="154">
        <v>1</v>
      </c>
      <c r="O131" s="146"/>
    </row>
    <row r="132" customFormat="1" ht="43" customHeight="1" spans="1:15">
      <c r="A132" s="145" t="s">
        <v>511</v>
      </c>
      <c r="B132" s="138" t="s">
        <v>512</v>
      </c>
      <c r="C132" s="139" t="s">
        <v>513</v>
      </c>
      <c r="D132" s="139"/>
      <c r="E132" s="139"/>
      <c r="F132" s="143"/>
      <c r="G132" s="139"/>
      <c r="H132" s="140" t="s">
        <v>108</v>
      </c>
      <c r="I132" s="139"/>
      <c r="J132" s="141">
        <v>0</v>
      </c>
      <c r="K132" s="141">
        <v>0</v>
      </c>
      <c r="L132" s="141">
        <v>0</v>
      </c>
      <c r="M132" s="108" t="s">
        <v>24</v>
      </c>
      <c r="N132" s="154">
        <v>1</v>
      </c>
      <c r="O132" s="153"/>
    </row>
    <row r="133" ht="71" spans="1:15">
      <c r="A133" s="137">
        <v>74</v>
      </c>
      <c r="B133" s="138" t="s">
        <v>514</v>
      </c>
      <c r="C133" s="139" t="s">
        <v>515</v>
      </c>
      <c r="D133" s="139" t="s">
        <v>516</v>
      </c>
      <c r="E133" s="139" t="s">
        <v>517</v>
      </c>
      <c r="F133" s="143"/>
      <c r="G133" s="139"/>
      <c r="H133" s="140" t="s">
        <v>108</v>
      </c>
      <c r="I133" s="139"/>
      <c r="J133" s="141">
        <v>0</v>
      </c>
      <c r="K133" s="141">
        <v>0</v>
      </c>
      <c r="L133" s="141">
        <v>0</v>
      </c>
      <c r="M133" s="108" t="s">
        <v>24</v>
      </c>
      <c r="N133" s="154">
        <v>1</v>
      </c>
      <c r="O133" s="147"/>
    </row>
    <row r="134" ht="53" spans="1:15">
      <c r="A134" s="137">
        <v>75</v>
      </c>
      <c r="B134" s="138" t="s">
        <v>518</v>
      </c>
      <c r="C134" s="139" t="s">
        <v>519</v>
      </c>
      <c r="D134" s="139" t="s">
        <v>520</v>
      </c>
      <c r="E134" s="139" t="s">
        <v>521</v>
      </c>
      <c r="F134" s="139"/>
      <c r="G134" s="139"/>
      <c r="H134" s="140" t="s">
        <v>510</v>
      </c>
      <c r="I134" s="139"/>
      <c r="J134" s="141">
        <v>0</v>
      </c>
      <c r="K134" s="141">
        <v>0</v>
      </c>
      <c r="L134" s="141">
        <v>0</v>
      </c>
      <c r="M134" s="108" t="s">
        <v>24</v>
      </c>
      <c r="N134" s="154">
        <v>1</v>
      </c>
      <c r="O134" s="147"/>
    </row>
    <row r="135" ht="53" spans="1:15">
      <c r="A135" s="137">
        <v>76</v>
      </c>
      <c r="B135" s="138" t="s">
        <v>522</v>
      </c>
      <c r="C135" s="139" t="s">
        <v>523</v>
      </c>
      <c r="D135" s="139" t="s">
        <v>524</v>
      </c>
      <c r="E135" s="139" t="s">
        <v>525</v>
      </c>
      <c r="F135" s="139" t="s">
        <v>526</v>
      </c>
      <c r="G135" s="139"/>
      <c r="H135" s="140" t="s">
        <v>510</v>
      </c>
      <c r="I135" s="139" t="s">
        <v>527</v>
      </c>
      <c r="J135" s="141">
        <v>0</v>
      </c>
      <c r="K135" s="141">
        <v>0</v>
      </c>
      <c r="L135" s="141">
        <v>0</v>
      </c>
      <c r="M135" s="108" t="s">
        <v>24</v>
      </c>
      <c r="N135" s="154">
        <v>1</v>
      </c>
      <c r="O135" s="147"/>
    </row>
    <row r="136" ht="47" customHeight="1" spans="1:15">
      <c r="A136" s="145" t="s">
        <v>528</v>
      </c>
      <c r="B136" s="138" t="s">
        <v>529</v>
      </c>
      <c r="C136" s="139" t="s">
        <v>530</v>
      </c>
      <c r="D136" s="139"/>
      <c r="E136" s="139"/>
      <c r="F136" s="139"/>
      <c r="G136" s="139"/>
      <c r="H136" s="140" t="s">
        <v>510</v>
      </c>
      <c r="I136" s="139"/>
      <c r="J136" s="141">
        <v>0</v>
      </c>
      <c r="K136" s="141">
        <v>0</v>
      </c>
      <c r="L136" s="141">
        <v>0</v>
      </c>
      <c r="M136" s="108" t="s">
        <v>24</v>
      </c>
      <c r="N136" s="154">
        <v>1</v>
      </c>
      <c r="O136" s="147"/>
    </row>
    <row r="137" ht="18" spans="1:15">
      <c r="A137" s="145" t="s">
        <v>531</v>
      </c>
      <c r="B137" s="138" t="s">
        <v>532</v>
      </c>
      <c r="C137" s="139" t="s">
        <v>533</v>
      </c>
      <c r="D137" s="139"/>
      <c r="E137" s="139"/>
      <c r="F137" s="139"/>
      <c r="G137" s="139"/>
      <c r="H137" s="140" t="s">
        <v>510</v>
      </c>
      <c r="I137" s="139"/>
      <c r="J137" s="141">
        <v>0</v>
      </c>
      <c r="K137" s="141">
        <v>0</v>
      </c>
      <c r="L137" s="141">
        <v>0</v>
      </c>
      <c r="M137" s="108" t="s">
        <v>24</v>
      </c>
      <c r="N137" s="154">
        <v>1</v>
      </c>
      <c r="O137" s="147"/>
    </row>
    <row r="138" ht="53" spans="1:15">
      <c r="A138" s="137">
        <v>77</v>
      </c>
      <c r="B138" s="138" t="s">
        <v>534</v>
      </c>
      <c r="C138" s="139" t="s">
        <v>535</v>
      </c>
      <c r="D138" s="139" t="s">
        <v>536</v>
      </c>
      <c r="E138" s="139" t="s">
        <v>537</v>
      </c>
      <c r="F138" s="139" t="s">
        <v>538</v>
      </c>
      <c r="G138" s="139"/>
      <c r="H138" s="140" t="s">
        <v>157</v>
      </c>
      <c r="I138" s="139"/>
      <c r="J138" s="141">
        <v>0</v>
      </c>
      <c r="K138" s="141">
        <v>0</v>
      </c>
      <c r="L138" s="141">
        <v>0</v>
      </c>
      <c r="M138" s="108" t="s">
        <v>24</v>
      </c>
      <c r="N138" s="154">
        <v>1</v>
      </c>
      <c r="O138" s="147"/>
    </row>
    <row r="139" ht="45" customHeight="1" spans="1:15">
      <c r="A139" s="145" t="s">
        <v>539</v>
      </c>
      <c r="B139" s="138" t="s">
        <v>540</v>
      </c>
      <c r="C139" s="139" t="s">
        <v>541</v>
      </c>
      <c r="D139" s="139"/>
      <c r="E139" s="139"/>
      <c r="F139" s="139"/>
      <c r="G139" s="139"/>
      <c r="H139" s="140" t="s">
        <v>157</v>
      </c>
      <c r="I139" s="139"/>
      <c r="J139" s="141">
        <v>0</v>
      </c>
      <c r="K139" s="141">
        <v>0</v>
      </c>
      <c r="L139" s="141">
        <v>0</v>
      </c>
      <c r="M139" s="108" t="s">
        <v>24</v>
      </c>
      <c r="N139" s="154">
        <v>1</v>
      </c>
      <c r="O139" s="147"/>
    </row>
    <row r="140" ht="53" spans="1:15">
      <c r="A140" s="137">
        <v>78</v>
      </c>
      <c r="B140" s="138" t="s">
        <v>542</v>
      </c>
      <c r="C140" s="139" t="s">
        <v>543</v>
      </c>
      <c r="D140" s="139" t="s">
        <v>544</v>
      </c>
      <c r="E140" s="139" t="s">
        <v>545</v>
      </c>
      <c r="F140" s="139"/>
      <c r="G140" s="139" t="s">
        <v>546</v>
      </c>
      <c r="H140" s="140" t="s">
        <v>510</v>
      </c>
      <c r="I140" s="139"/>
      <c r="J140" s="141">
        <v>0</v>
      </c>
      <c r="K140" s="141">
        <v>0</v>
      </c>
      <c r="L140" s="141">
        <v>0</v>
      </c>
      <c r="M140" s="108" t="s">
        <v>24</v>
      </c>
      <c r="N140" s="154">
        <v>1</v>
      </c>
      <c r="O140" s="147"/>
    </row>
    <row r="141" ht="45" customHeight="1" spans="1:15">
      <c r="A141" s="145" t="s">
        <v>547</v>
      </c>
      <c r="B141" s="138" t="s">
        <v>548</v>
      </c>
      <c r="C141" s="139" t="s">
        <v>549</v>
      </c>
      <c r="D141" s="139"/>
      <c r="E141" s="139"/>
      <c r="F141" s="139"/>
      <c r="G141" s="139"/>
      <c r="H141" s="140" t="s">
        <v>510</v>
      </c>
      <c r="I141" s="139"/>
      <c r="J141" s="141">
        <v>0</v>
      </c>
      <c r="K141" s="141">
        <v>0</v>
      </c>
      <c r="L141" s="141">
        <v>0</v>
      </c>
      <c r="M141" s="108" t="s">
        <v>24</v>
      </c>
      <c r="N141" s="154">
        <v>1</v>
      </c>
      <c r="O141" s="147"/>
    </row>
    <row r="142" ht="53" spans="1:15">
      <c r="A142" s="137">
        <v>79</v>
      </c>
      <c r="B142" s="138" t="s">
        <v>550</v>
      </c>
      <c r="C142" s="139" t="s">
        <v>551</v>
      </c>
      <c r="D142" s="139" t="s">
        <v>552</v>
      </c>
      <c r="E142" s="139" t="s">
        <v>553</v>
      </c>
      <c r="F142" s="139" t="s">
        <v>554</v>
      </c>
      <c r="G142" s="139"/>
      <c r="H142" s="140" t="s">
        <v>99</v>
      </c>
      <c r="I142" s="139" t="s">
        <v>555</v>
      </c>
      <c r="J142" s="141">
        <v>0</v>
      </c>
      <c r="K142" s="141">
        <v>0</v>
      </c>
      <c r="L142" s="141">
        <v>0</v>
      </c>
      <c r="M142" s="108" t="s">
        <v>24</v>
      </c>
      <c r="N142" s="154">
        <v>1</v>
      </c>
      <c r="O142" s="147"/>
    </row>
    <row r="143" ht="18" spans="1:15">
      <c r="A143" s="145" t="s">
        <v>556</v>
      </c>
      <c r="B143" s="138" t="s">
        <v>557</v>
      </c>
      <c r="C143" s="139" t="s">
        <v>558</v>
      </c>
      <c r="D143" s="139"/>
      <c r="E143" s="139"/>
      <c r="F143" s="139"/>
      <c r="G143" s="139"/>
      <c r="H143" s="140" t="s">
        <v>99</v>
      </c>
      <c r="I143" s="139"/>
      <c r="J143" s="141">
        <v>0</v>
      </c>
      <c r="K143" s="141">
        <v>0</v>
      </c>
      <c r="L143" s="141">
        <v>0</v>
      </c>
      <c r="M143" s="108" t="s">
        <v>24</v>
      </c>
      <c r="N143" s="154">
        <v>1</v>
      </c>
      <c r="O143" s="147"/>
    </row>
    <row r="144" ht="53" spans="1:15">
      <c r="A144" s="137">
        <v>80</v>
      </c>
      <c r="B144" s="138" t="s">
        <v>559</v>
      </c>
      <c r="C144" s="139" t="s">
        <v>560</v>
      </c>
      <c r="D144" s="139" t="s">
        <v>561</v>
      </c>
      <c r="E144" s="139" t="s">
        <v>562</v>
      </c>
      <c r="F144" s="139"/>
      <c r="G144" s="139"/>
      <c r="H144" s="140" t="s">
        <v>510</v>
      </c>
      <c r="I144" s="139" t="s">
        <v>563</v>
      </c>
      <c r="J144" s="141">
        <v>0</v>
      </c>
      <c r="K144" s="141">
        <v>0</v>
      </c>
      <c r="L144" s="141">
        <v>0</v>
      </c>
      <c r="M144" s="108" t="s">
        <v>24</v>
      </c>
      <c r="N144" s="154">
        <v>1</v>
      </c>
      <c r="O144" s="147"/>
    </row>
    <row r="145" ht="71" spans="1:15">
      <c r="A145" s="137">
        <v>81</v>
      </c>
      <c r="B145" s="138" t="s">
        <v>564</v>
      </c>
      <c r="C145" s="139" t="s">
        <v>565</v>
      </c>
      <c r="D145" s="139" t="s">
        <v>566</v>
      </c>
      <c r="E145" s="139" t="s">
        <v>567</v>
      </c>
      <c r="F145" s="139" t="s">
        <v>568</v>
      </c>
      <c r="G145" s="139"/>
      <c r="H145" s="140" t="s">
        <v>510</v>
      </c>
      <c r="I145" s="139" t="s">
        <v>569</v>
      </c>
      <c r="J145" s="141">
        <v>0</v>
      </c>
      <c r="K145" s="141">
        <v>0</v>
      </c>
      <c r="L145" s="141">
        <v>0</v>
      </c>
      <c r="M145" s="108" t="s">
        <v>24</v>
      </c>
      <c r="N145" s="154">
        <v>1</v>
      </c>
      <c r="O145" s="147"/>
    </row>
    <row r="146" ht="36" spans="1:15">
      <c r="A146" s="145" t="s">
        <v>570</v>
      </c>
      <c r="B146" s="138" t="s">
        <v>571</v>
      </c>
      <c r="C146" s="139" t="s">
        <v>572</v>
      </c>
      <c r="D146" s="139"/>
      <c r="E146" s="139"/>
      <c r="F146" s="139"/>
      <c r="G146" s="146"/>
      <c r="H146" s="140" t="s">
        <v>510</v>
      </c>
      <c r="I146" s="139"/>
      <c r="J146" s="141">
        <v>0</v>
      </c>
      <c r="K146" s="141">
        <v>0</v>
      </c>
      <c r="L146" s="141">
        <v>0</v>
      </c>
      <c r="M146" s="108" t="s">
        <v>24</v>
      </c>
      <c r="N146" s="154">
        <v>1</v>
      </c>
      <c r="O146" s="147"/>
    </row>
    <row r="147" ht="53" spans="1:15">
      <c r="A147" s="137">
        <v>82</v>
      </c>
      <c r="B147" s="138" t="s">
        <v>573</v>
      </c>
      <c r="C147" s="139" t="s">
        <v>574</v>
      </c>
      <c r="D147" s="139" t="s">
        <v>575</v>
      </c>
      <c r="E147" s="139" t="s">
        <v>576</v>
      </c>
      <c r="F147" s="139"/>
      <c r="G147" s="146"/>
      <c r="H147" s="140" t="s">
        <v>577</v>
      </c>
      <c r="I147" s="139"/>
      <c r="J147" s="141">
        <v>0</v>
      </c>
      <c r="K147" s="141">
        <v>0</v>
      </c>
      <c r="L147" s="141">
        <v>0</v>
      </c>
      <c r="M147" s="108" t="s">
        <v>24</v>
      </c>
      <c r="N147" s="154">
        <v>1</v>
      </c>
      <c r="O147" s="147"/>
    </row>
    <row r="148" ht="53" spans="1:15">
      <c r="A148" s="137">
        <v>83</v>
      </c>
      <c r="B148" s="138" t="s">
        <v>578</v>
      </c>
      <c r="C148" s="139" t="s">
        <v>579</v>
      </c>
      <c r="D148" s="139" t="s">
        <v>580</v>
      </c>
      <c r="E148" s="139" t="s">
        <v>581</v>
      </c>
      <c r="F148" s="139"/>
      <c r="G148" s="146"/>
      <c r="H148" s="140" t="s">
        <v>577</v>
      </c>
      <c r="I148" s="139" t="s">
        <v>582</v>
      </c>
      <c r="J148" s="141">
        <v>0</v>
      </c>
      <c r="K148" s="141">
        <v>0</v>
      </c>
      <c r="L148" s="141">
        <v>0</v>
      </c>
      <c r="M148" s="108" t="s">
        <v>24</v>
      </c>
      <c r="N148" s="154">
        <v>1</v>
      </c>
      <c r="O148" s="147"/>
    </row>
    <row r="149" ht="53" spans="1:15">
      <c r="A149" s="137">
        <v>84</v>
      </c>
      <c r="B149" s="144" t="s">
        <v>583</v>
      </c>
      <c r="C149" s="139" t="s">
        <v>584</v>
      </c>
      <c r="D149" s="139" t="s">
        <v>585</v>
      </c>
      <c r="E149" s="139" t="s">
        <v>586</v>
      </c>
      <c r="F149" s="147"/>
      <c r="G149" s="139"/>
      <c r="H149" s="140" t="s">
        <v>577</v>
      </c>
      <c r="I149" s="139" t="s">
        <v>587</v>
      </c>
      <c r="J149" s="141">
        <v>0</v>
      </c>
      <c r="K149" s="141">
        <v>0</v>
      </c>
      <c r="L149" s="141">
        <v>0</v>
      </c>
      <c r="M149" s="108" t="s">
        <v>24</v>
      </c>
      <c r="N149" s="154">
        <v>1</v>
      </c>
      <c r="O149" s="147"/>
    </row>
    <row r="150" ht="36" spans="1:15">
      <c r="A150" s="137">
        <v>85</v>
      </c>
      <c r="B150" s="138" t="s">
        <v>588</v>
      </c>
      <c r="C150" s="139" t="s">
        <v>589</v>
      </c>
      <c r="D150" s="139" t="s">
        <v>590</v>
      </c>
      <c r="E150" s="139" t="s">
        <v>591</v>
      </c>
      <c r="F150" s="139" t="s">
        <v>592</v>
      </c>
      <c r="G150" s="143"/>
      <c r="H150" s="140" t="s">
        <v>577</v>
      </c>
      <c r="I150" s="139"/>
      <c r="J150" s="141">
        <v>0</v>
      </c>
      <c r="K150" s="141">
        <v>0</v>
      </c>
      <c r="L150" s="141">
        <v>0</v>
      </c>
      <c r="M150" s="108" t="s">
        <v>24</v>
      </c>
      <c r="N150" s="154">
        <v>1</v>
      </c>
      <c r="O150" s="147"/>
    </row>
    <row r="151" ht="18" spans="1:15">
      <c r="A151" s="145" t="s">
        <v>593</v>
      </c>
      <c r="B151" s="138" t="s">
        <v>594</v>
      </c>
      <c r="C151" s="139" t="s">
        <v>595</v>
      </c>
      <c r="D151" s="139"/>
      <c r="E151" s="139"/>
      <c r="F151" s="139"/>
      <c r="G151" s="139"/>
      <c r="H151" s="140" t="s">
        <v>577</v>
      </c>
      <c r="I151" s="139"/>
      <c r="J151" s="141">
        <v>0</v>
      </c>
      <c r="K151" s="141">
        <v>0</v>
      </c>
      <c r="L151" s="141">
        <v>0</v>
      </c>
      <c r="M151" s="108" t="s">
        <v>24</v>
      </c>
      <c r="N151" s="154">
        <v>1</v>
      </c>
      <c r="O151" s="147"/>
    </row>
    <row r="152" ht="18" spans="1:15">
      <c r="A152" s="145" t="s">
        <v>596</v>
      </c>
      <c r="B152" s="138" t="s">
        <v>597</v>
      </c>
      <c r="C152" s="139" t="s">
        <v>598</v>
      </c>
      <c r="D152" s="139"/>
      <c r="E152" s="139"/>
      <c r="F152" s="139"/>
      <c r="G152" s="139"/>
      <c r="H152" s="140" t="s">
        <v>577</v>
      </c>
      <c r="I152" s="139"/>
      <c r="J152" s="141">
        <v>0</v>
      </c>
      <c r="K152" s="141">
        <v>0</v>
      </c>
      <c r="L152" s="141">
        <v>0</v>
      </c>
      <c r="M152" s="108" t="s">
        <v>24</v>
      </c>
      <c r="N152" s="154">
        <v>1</v>
      </c>
      <c r="O152" s="147"/>
    </row>
    <row r="153" ht="36" spans="1:15">
      <c r="A153" s="137">
        <v>86</v>
      </c>
      <c r="B153" s="138" t="s">
        <v>599</v>
      </c>
      <c r="C153" s="139" t="s">
        <v>600</v>
      </c>
      <c r="D153" s="139" t="s">
        <v>601</v>
      </c>
      <c r="E153" s="139" t="s">
        <v>602</v>
      </c>
      <c r="F153" s="139"/>
      <c r="G153" s="139"/>
      <c r="H153" s="140" t="s">
        <v>603</v>
      </c>
      <c r="I153" s="139"/>
      <c r="J153" s="141">
        <v>0</v>
      </c>
      <c r="K153" s="141">
        <v>0</v>
      </c>
      <c r="L153" s="141">
        <v>0</v>
      </c>
      <c r="M153" s="108" t="s">
        <v>24</v>
      </c>
      <c r="N153" s="154">
        <v>1</v>
      </c>
      <c r="O153" s="147"/>
    </row>
    <row r="154" ht="53" spans="1:15">
      <c r="A154" s="137">
        <v>87</v>
      </c>
      <c r="B154" s="138" t="s">
        <v>604</v>
      </c>
      <c r="C154" s="139" t="s">
        <v>605</v>
      </c>
      <c r="D154" s="139" t="s">
        <v>606</v>
      </c>
      <c r="E154" s="139" t="s">
        <v>607</v>
      </c>
      <c r="F154" s="143"/>
      <c r="G154" s="139"/>
      <c r="H154" s="140" t="s">
        <v>510</v>
      </c>
      <c r="I154" s="139" t="s">
        <v>608</v>
      </c>
      <c r="J154" s="141">
        <v>0</v>
      </c>
      <c r="K154" s="141">
        <v>0</v>
      </c>
      <c r="L154" s="141">
        <v>0</v>
      </c>
      <c r="M154" s="108" t="s">
        <v>24</v>
      </c>
      <c r="N154" s="154">
        <v>1</v>
      </c>
      <c r="O154" s="147"/>
    </row>
    <row r="155" ht="36" spans="1:15">
      <c r="A155" s="137">
        <v>88</v>
      </c>
      <c r="B155" s="138" t="s">
        <v>609</v>
      </c>
      <c r="C155" s="139" t="s">
        <v>610</v>
      </c>
      <c r="D155" s="139" t="s">
        <v>611</v>
      </c>
      <c r="E155" s="139" t="s">
        <v>612</v>
      </c>
      <c r="F155" s="139"/>
      <c r="G155" s="139"/>
      <c r="H155" s="140" t="s">
        <v>108</v>
      </c>
      <c r="I155" s="139"/>
      <c r="J155" s="141">
        <v>130</v>
      </c>
      <c r="K155" s="141">
        <f t="shared" ref="K155:K162" si="28">J155*0.9</f>
        <v>117</v>
      </c>
      <c r="L155" s="141">
        <f t="shared" ref="L155:L162" si="29">J155*0.8</f>
        <v>104</v>
      </c>
      <c r="M155" s="108" t="s">
        <v>128</v>
      </c>
      <c r="N155" s="142">
        <v>0</v>
      </c>
      <c r="O155" s="147"/>
    </row>
    <row r="156" ht="36" spans="1:15">
      <c r="A156" s="137">
        <v>89</v>
      </c>
      <c r="B156" s="138" t="s">
        <v>613</v>
      </c>
      <c r="C156" s="139" t="s">
        <v>614</v>
      </c>
      <c r="D156" s="139" t="s">
        <v>615</v>
      </c>
      <c r="E156" s="139" t="s">
        <v>616</v>
      </c>
      <c r="F156" s="139"/>
      <c r="G156" s="139"/>
      <c r="H156" s="140" t="s">
        <v>108</v>
      </c>
      <c r="I156" s="139" t="s">
        <v>617</v>
      </c>
      <c r="J156" s="149">
        <v>39</v>
      </c>
      <c r="K156" s="149">
        <f t="shared" si="28"/>
        <v>35.1</v>
      </c>
      <c r="L156" s="149">
        <f t="shared" si="29"/>
        <v>31.2</v>
      </c>
      <c r="M156" s="108" t="s">
        <v>128</v>
      </c>
      <c r="N156" s="142">
        <v>0</v>
      </c>
      <c r="O156" s="147"/>
    </row>
    <row r="157" ht="36" spans="1:15">
      <c r="A157" s="137">
        <v>90</v>
      </c>
      <c r="B157" s="138" t="s">
        <v>618</v>
      </c>
      <c r="C157" s="139" t="s">
        <v>619</v>
      </c>
      <c r="D157" s="139" t="s">
        <v>620</v>
      </c>
      <c r="E157" s="139" t="s">
        <v>621</v>
      </c>
      <c r="F157" s="139"/>
      <c r="G157" s="139"/>
      <c r="H157" s="140" t="s">
        <v>622</v>
      </c>
      <c r="I157" s="139" t="s">
        <v>617</v>
      </c>
      <c r="J157" s="149">
        <v>18</v>
      </c>
      <c r="K157" s="149">
        <f t="shared" si="28"/>
        <v>16.2</v>
      </c>
      <c r="L157" s="149">
        <f t="shared" si="29"/>
        <v>14.4</v>
      </c>
      <c r="M157" s="108" t="s">
        <v>128</v>
      </c>
      <c r="N157" s="142">
        <v>0</v>
      </c>
      <c r="O157" s="147"/>
    </row>
    <row r="158" ht="36" spans="1:15">
      <c r="A158" s="137">
        <v>91</v>
      </c>
      <c r="B158" s="138" t="s">
        <v>623</v>
      </c>
      <c r="C158" s="139" t="s">
        <v>624</v>
      </c>
      <c r="D158" s="139" t="s">
        <v>625</v>
      </c>
      <c r="E158" s="139" t="s">
        <v>626</v>
      </c>
      <c r="F158" s="139"/>
      <c r="G158" s="143"/>
      <c r="H158" s="140" t="s">
        <v>123</v>
      </c>
      <c r="I158" s="139"/>
      <c r="J158" s="141">
        <v>9</v>
      </c>
      <c r="K158" s="141">
        <f t="shared" si="28"/>
        <v>8.1</v>
      </c>
      <c r="L158" s="141">
        <f t="shared" si="29"/>
        <v>7.2</v>
      </c>
      <c r="M158" s="108" t="s">
        <v>128</v>
      </c>
      <c r="N158" s="142">
        <v>0</v>
      </c>
      <c r="O158" s="147"/>
    </row>
    <row r="159" ht="36" spans="1:15">
      <c r="A159" s="137">
        <v>92</v>
      </c>
      <c r="B159" s="138" t="s">
        <v>627</v>
      </c>
      <c r="C159" s="139" t="s">
        <v>628</v>
      </c>
      <c r="D159" s="139" t="s">
        <v>629</v>
      </c>
      <c r="E159" s="139" t="s">
        <v>630</v>
      </c>
      <c r="F159" s="139"/>
      <c r="G159" s="139" t="s">
        <v>631</v>
      </c>
      <c r="H159" s="140" t="s">
        <v>123</v>
      </c>
      <c r="I159" s="139"/>
      <c r="J159" s="141">
        <v>10</v>
      </c>
      <c r="K159" s="141">
        <f t="shared" si="28"/>
        <v>9</v>
      </c>
      <c r="L159" s="141">
        <f t="shared" si="29"/>
        <v>8</v>
      </c>
      <c r="M159" s="108" t="s">
        <v>128</v>
      </c>
      <c r="N159" s="142">
        <v>0</v>
      </c>
      <c r="O159" s="147"/>
    </row>
    <row r="160" ht="40" customHeight="1" spans="1:15">
      <c r="A160" s="145" t="s">
        <v>632</v>
      </c>
      <c r="B160" s="138" t="s">
        <v>633</v>
      </c>
      <c r="C160" s="139" t="s">
        <v>634</v>
      </c>
      <c r="D160" s="139"/>
      <c r="E160" s="139"/>
      <c r="F160" s="139"/>
      <c r="G160" s="147"/>
      <c r="H160" s="140" t="s">
        <v>123</v>
      </c>
      <c r="I160" s="139"/>
      <c r="J160" s="141">
        <v>10</v>
      </c>
      <c r="K160" s="141">
        <f t="shared" si="28"/>
        <v>9</v>
      </c>
      <c r="L160" s="141">
        <f t="shared" si="29"/>
        <v>8</v>
      </c>
      <c r="M160" s="108" t="s">
        <v>128</v>
      </c>
      <c r="N160" s="142">
        <v>0</v>
      </c>
      <c r="O160" s="147"/>
    </row>
    <row r="161" ht="36" spans="1:15">
      <c r="A161" s="137">
        <v>93</v>
      </c>
      <c r="B161" s="138" t="s">
        <v>635</v>
      </c>
      <c r="C161" s="139" t="s">
        <v>636</v>
      </c>
      <c r="D161" s="139" t="s">
        <v>637</v>
      </c>
      <c r="E161" s="139" t="s">
        <v>638</v>
      </c>
      <c r="F161" s="139" t="s">
        <v>639</v>
      </c>
      <c r="G161" s="147"/>
      <c r="H161" s="140" t="s">
        <v>123</v>
      </c>
      <c r="I161" s="139" t="s">
        <v>640</v>
      </c>
      <c r="J161" s="141">
        <v>6</v>
      </c>
      <c r="K161" s="141">
        <f t="shared" si="28"/>
        <v>5.4</v>
      </c>
      <c r="L161" s="141">
        <f t="shared" si="29"/>
        <v>4.8</v>
      </c>
      <c r="M161" s="108" t="s">
        <v>128</v>
      </c>
      <c r="N161" s="142">
        <v>0</v>
      </c>
      <c r="O161" s="147"/>
    </row>
    <row r="162" ht="18" spans="1:15">
      <c r="A162" s="145" t="s">
        <v>641</v>
      </c>
      <c r="B162" s="138" t="s">
        <v>642</v>
      </c>
      <c r="C162" s="139" t="s">
        <v>643</v>
      </c>
      <c r="D162" s="139"/>
      <c r="E162" s="139"/>
      <c r="F162" s="139"/>
      <c r="G162" s="143"/>
      <c r="H162" s="140" t="s">
        <v>123</v>
      </c>
      <c r="I162" s="139"/>
      <c r="J162" s="149">
        <f>J161*0.2</f>
        <v>1.2</v>
      </c>
      <c r="K162" s="149">
        <f>K161*0.2</f>
        <v>1.08</v>
      </c>
      <c r="L162" s="149">
        <f>L161*0.2</f>
        <v>0.96</v>
      </c>
      <c r="M162" s="108" t="s">
        <v>128</v>
      </c>
      <c r="N162" s="142">
        <v>0</v>
      </c>
      <c r="O162" s="147"/>
    </row>
    <row r="163" ht="36" spans="1:15">
      <c r="A163" s="137">
        <v>94</v>
      </c>
      <c r="B163" s="138" t="s">
        <v>644</v>
      </c>
      <c r="C163" s="139" t="s">
        <v>645</v>
      </c>
      <c r="D163" s="139" t="s">
        <v>646</v>
      </c>
      <c r="E163" s="139" t="s">
        <v>647</v>
      </c>
      <c r="F163" s="139"/>
      <c r="G163" s="143"/>
      <c r="H163" s="140" t="s">
        <v>123</v>
      </c>
      <c r="I163" s="139"/>
      <c r="J163" s="141">
        <v>0</v>
      </c>
      <c r="K163" s="141">
        <v>0</v>
      </c>
      <c r="L163" s="141">
        <v>0</v>
      </c>
      <c r="M163" s="108" t="s">
        <v>24</v>
      </c>
      <c r="N163" s="142">
        <v>1</v>
      </c>
      <c r="O163" s="147"/>
    </row>
    <row r="164" s="121" customFormat="1" ht="36" spans="1:15">
      <c r="A164" s="137">
        <v>95</v>
      </c>
      <c r="B164" s="138" t="s">
        <v>648</v>
      </c>
      <c r="C164" s="139" t="s">
        <v>649</v>
      </c>
      <c r="D164" s="139" t="s">
        <v>650</v>
      </c>
      <c r="E164" s="139" t="s">
        <v>651</v>
      </c>
      <c r="F164" s="139"/>
      <c r="G164" s="139"/>
      <c r="H164" s="140" t="s">
        <v>123</v>
      </c>
      <c r="I164" s="143"/>
      <c r="J164" s="141">
        <v>0</v>
      </c>
      <c r="K164" s="141">
        <v>0</v>
      </c>
      <c r="L164" s="141">
        <v>0</v>
      </c>
      <c r="M164" s="108" t="s">
        <v>24</v>
      </c>
      <c r="N164" s="142">
        <v>1</v>
      </c>
      <c r="O164" s="152"/>
    </row>
    <row r="165" ht="36" spans="1:15">
      <c r="A165" s="137">
        <v>96</v>
      </c>
      <c r="B165" s="138" t="s">
        <v>652</v>
      </c>
      <c r="C165" s="139" t="s">
        <v>653</v>
      </c>
      <c r="D165" s="139" t="s">
        <v>654</v>
      </c>
      <c r="E165" s="139" t="s">
        <v>655</v>
      </c>
      <c r="F165" s="139" t="s">
        <v>656</v>
      </c>
      <c r="G165" s="139"/>
      <c r="H165" s="140" t="s">
        <v>123</v>
      </c>
      <c r="I165" s="139"/>
      <c r="J165" s="141">
        <v>10</v>
      </c>
      <c r="K165" s="141">
        <f t="shared" ref="K165:K170" si="30">J165*0.9</f>
        <v>9</v>
      </c>
      <c r="L165" s="141">
        <f t="shared" ref="L165:L170" si="31">J165*0.8</f>
        <v>8</v>
      </c>
      <c r="M165" s="108" t="s">
        <v>128</v>
      </c>
      <c r="N165" s="142">
        <v>0</v>
      </c>
      <c r="O165" s="147"/>
    </row>
    <row r="166" ht="43" customHeight="1" spans="1:15">
      <c r="A166" s="145" t="s">
        <v>657</v>
      </c>
      <c r="B166" s="138" t="s">
        <v>658</v>
      </c>
      <c r="C166" s="139" t="s">
        <v>659</v>
      </c>
      <c r="D166" s="139"/>
      <c r="E166" s="139"/>
      <c r="F166" s="139"/>
      <c r="G166" s="139"/>
      <c r="H166" s="140" t="s">
        <v>123</v>
      </c>
      <c r="I166" s="139"/>
      <c r="J166" s="149">
        <f>J165*0.2</f>
        <v>2</v>
      </c>
      <c r="K166" s="149">
        <f>K165*0.2</f>
        <v>1.8</v>
      </c>
      <c r="L166" s="149">
        <f>L165*0.2</f>
        <v>1.6</v>
      </c>
      <c r="M166" s="108" t="s">
        <v>128</v>
      </c>
      <c r="N166" s="142">
        <v>0</v>
      </c>
      <c r="O166" s="147"/>
    </row>
    <row r="167" ht="53" spans="1:15">
      <c r="A167" s="137">
        <v>97</v>
      </c>
      <c r="B167" s="138" t="s">
        <v>660</v>
      </c>
      <c r="C167" s="139" t="s">
        <v>661</v>
      </c>
      <c r="D167" s="139" t="s">
        <v>662</v>
      </c>
      <c r="E167" s="139" t="s">
        <v>663</v>
      </c>
      <c r="F167" s="139" t="s">
        <v>114</v>
      </c>
      <c r="G167" s="139"/>
      <c r="H167" s="140" t="s">
        <v>123</v>
      </c>
      <c r="I167" s="139"/>
      <c r="J167" s="141">
        <v>25</v>
      </c>
      <c r="K167" s="141">
        <f>J167*0.8</f>
        <v>20</v>
      </c>
      <c r="L167" s="141">
        <f>J167*0.7</f>
        <v>17.5</v>
      </c>
      <c r="M167" s="108" t="s">
        <v>128</v>
      </c>
      <c r="N167" s="142">
        <v>0</v>
      </c>
      <c r="O167" s="147"/>
    </row>
    <row r="168" ht="18" spans="1:15">
      <c r="A168" s="145" t="s">
        <v>664</v>
      </c>
      <c r="B168" s="138" t="s">
        <v>665</v>
      </c>
      <c r="C168" s="139" t="s">
        <v>666</v>
      </c>
      <c r="D168" s="139"/>
      <c r="E168" s="139"/>
      <c r="F168" s="143"/>
      <c r="G168" s="139"/>
      <c r="H168" s="140" t="s">
        <v>108</v>
      </c>
      <c r="I168" s="139"/>
      <c r="J168" s="141">
        <f>J167*0.15</f>
        <v>3.75</v>
      </c>
      <c r="K168" s="141">
        <f>K167*0.15</f>
        <v>3</v>
      </c>
      <c r="L168" s="141">
        <f>L167*0.15</f>
        <v>2.625</v>
      </c>
      <c r="M168" s="108" t="s">
        <v>128</v>
      </c>
      <c r="N168" s="142">
        <v>0</v>
      </c>
      <c r="O168" s="147"/>
    </row>
    <row r="169" ht="36" spans="1:15">
      <c r="A169" s="137">
        <v>98</v>
      </c>
      <c r="B169" s="138" t="s">
        <v>667</v>
      </c>
      <c r="C169" s="139" t="s">
        <v>668</v>
      </c>
      <c r="D169" s="139" t="s">
        <v>669</v>
      </c>
      <c r="E169" s="139" t="s">
        <v>670</v>
      </c>
      <c r="F169" s="143"/>
      <c r="G169" s="139" t="s">
        <v>671</v>
      </c>
      <c r="H169" s="140" t="s">
        <v>123</v>
      </c>
      <c r="I169" s="139"/>
      <c r="J169" s="149">
        <f>55</f>
        <v>55</v>
      </c>
      <c r="K169" s="149">
        <f t="shared" si="30"/>
        <v>49.5</v>
      </c>
      <c r="L169" s="149">
        <f t="shared" si="31"/>
        <v>44</v>
      </c>
      <c r="M169" s="106" t="s">
        <v>672</v>
      </c>
      <c r="N169" s="142">
        <v>0.05</v>
      </c>
      <c r="O169" s="147"/>
    </row>
    <row r="170" ht="18" spans="1:15">
      <c r="A170" s="145" t="s">
        <v>673</v>
      </c>
      <c r="B170" s="138" t="s">
        <v>674</v>
      </c>
      <c r="C170" s="139" t="s">
        <v>675</v>
      </c>
      <c r="D170" s="139"/>
      <c r="E170" s="139"/>
      <c r="F170" s="139"/>
      <c r="G170" s="139"/>
      <c r="H170" s="140" t="s">
        <v>123</v>
      </c>
      <c r="I170" s="139"/>
      <c r="J170" s="149">
        <f>55</f>
        <v>55</v>
      </c>
      <c r="K170" s="149">
        <f t="shared" si="30"/>
        <v>49.5</v>
      </c>
      <c r="L170" s="149">
        <f t="shared" si="31"/>
        <v>44</v>
      </c>
      <c r="M170" s="106" t="s">
        <v>672</v>
      </c>
      <c r="N170" s="142">
        <v>0.05</v>
      </c>
      <c r="O170" s="147"/>
    </row>
    <row r="171" ht="36" spans="1:15">
      <c r="A171" s="137">
        <v>99</v>
      </c>
      <c r="B171" s="138" t="s">
        <v>676</v>
      </c>
      <c r="C171" s="139" t="s">
        <v>677</v>
      </c>
      <c r="D171" s="139" t="s">
        <v>678</v>
      </c>
      <c r="E171" s="139" t="s">
        <v>679</v>
      </c>
      <c r="F171" s="139"/>
      <c r="G171" s="139"/>
      <c r="H171" s="140" t="s">
        <v>123</v>
      </c>
      <c r="I171" s="139"/>
      <c r="J171" s="149">
        <v>0</v>
      </c>
      <c r="K171" s="149">
        <v>0</v>
      </c>
      <c r="L171" s="149">
        <v>0</v>
      </c>
      <c r="M171" s="106" t="s">
        <v>24</v>
      </c>
      <c r="N171" s="155">
        <v>1</v>
      </c>
      <c r="O171" s="147"/>
    </row>
    <row r="172" ht="53" spans="1:15">
      <c r="A172" s="137">
        <v>100</v>
      </c>
      <c r="B172" s="138" t="s">
        <v>680</v>
      </c>
      <c r="C172" s="139" t="s">
        <v>681</v>
      </c>
      <c r="D172" s="139" t="s">
        <v>682</v>
      </c>
      <c r="E172" s="139" t="s">
        <v>683</v>
      </c>
      <c r="F172" s="139" t="s">
        <v>684</v>
      </c>
      <c r="G172" s="139"/>
      <c r="H172" s="140" t="s">
        <v>123</v>
      </c>
      <c r="I172" s="139" t="s">
        <v>685</v>
      </c>
      <c r="J172" s="141">
        <v>200</v>
      </c>
      <c r="K172" s="141">
        <f t="shared" ref="K172:K187" si="32">J172*0.8</f>
        <v>160</v>
      </c>
      <c r="L172" s="141">
        <f t="shared" ref="L172:L187" si="33">J172*0.7</f>
        <v>140</v>
      </c>
      <c r="M172" s="108" t="s">
        <v>128</v>
      </c>
      <c r="N172" s="142">
        <v>0</v>
      </c>
      <c r="O172" s="147"/>
    </row>
    <row r="173" ht="18" spans="1:15">
      <c r="A173" s="137" t="s">
        <v>686</v>
      </c>
      <c r="B173" s="138" t="s">
        <v>687</v>
      </c>
      <c r="C173" s="139" t="s">
        <v>688</v>
      </c>
      <c r="D173" s="139"/>
      <c r="E173" s="139"/>
      <c r="F173" s="143"/>
      <c r="G173" s="139"/>
      <c r="H173" s="140" t="s">
        <v>108</v>
      </c>
      <c r="I173" s="139"/>
      <c r="J173" s="141">
        <f>J172*0.15</f>
        <v>30</v>
      </c>
      <c r="K173" s="141">
        <f>K172*0.15</f>
        <v>24</v>
      </c>
      <c r="L173" s="141">
        <f>L172*0.15</f>
        <v>21</v>
      </c>
      <c r="M173" s="108" t="s">
        <v>128</v>
      </c>
      <c r="N173" s="142">
        <v>0</v>
      </c>
      <c r="O173" s="147"/>
    </row>
    <row r="174" ht="18" spans="1:15">
      <c r="A174" s="137" t="s">
        <v>689</v>
      </c>
      <c r="B174" s="138" t="s">
        <v>690</v>
      </c>
      <c r="C174" s="139" t="s">
        <v>691</v>
      </c>
      <c r="D174" s="139"/>
      <c r="E174" s="139"/>
      <c r="F174" s="143"/>
      <c r="G174" s="139"/>
      <c r="H174" s="140" t="s">
        <v>123</v>
      </c>
      <c r="I174" s="139"/>
      <c r="J174" s="149">
        <f>J172*0.5</f>
        <v>100</v>
      </c>
      <c r="K174" s="149">
        <f>K172*0.5</f>
        <v>80</v>
      </c>
      <c r="L174" s="149">
        <f>L172*0.5</f>
        <v>70</v>
      </c>
      <c r="M174" s="108" t="s">
        <v>128</v>
      </c>
      <c r="N174" s="142">
        <v>0</v>
      </c>
      <c r="O174" s="147"/>
    </row>
    <row r="175" ht="53" spans="1:15">
      <c r="A175" s="137">
        <v>101</v>
      </c>
      <c r="B175" s="138" t="s">
        <v>692</v>
      </c>
      <c r="C175" s="139" t="s">
        <v>693</v>
      </c>
      <c r="D175" s="139" t="s">
        <v>694</v>
      </c>
      <c r="E175" s="139" t="s">
        <v>695</v>
      </c>
      <c r="F175" s="139" t="s">
        <v>114</v>
      </c>
      <c r="G175" s="139" t="s">
        <v>696</v>
      </c>
      <c r="H175" s="140" t="s">
        <v>123</v>
      </c>
      <c r="I175" s="139"/>
      <c r="J175" s="141">
        <v>400</v>
      </c>
      <c r="K175" s="141">
        <f t="shared" si="32"/>
        <v>320</v>
      </c>
      <c r="L175" s="141">
        <f t="shared" si="33"/>
        <v>280</v>
      </c>
      <c r="M175" s="108" t="s">
        <v>128</v>
      </c>
      <c r="N175" s="142">
        <v>0</v>
      </c>
      <c r="O175" s="147"/>
    </row>
    <row r="176" s="118" customFormat="1" ht="18" spans="1:15">
      <c r="A176" s="137" t="s">
        <v>697</v>
      </c>
      <c r="B176" s="138" t="s">
        <v>698</v>
      </c>
      <c r="C176" s="139" t="s">
        <v>699</v>
      </c>
      <c r="D176" s="139"/>
      <c r="E176" s="139"/>
      <c r="F176" s="139"/>
      <c r="G176" s="139"/>
      <c r="H176" s="140" t="s">
        <v>108</v>
      </c>
      <c r="I176" s="139"/>
      <c r="J176" s="141">
        <f>J175*0.15</f>
        <v>60</v>
      </c>
      <c r="K176" s="141">
        <f>K175*0.15</f>
        <v>48</v>
      </c>
      <c r="L176" s="141">
        <f>L175*0.15</f>
        <v>42</v>
      </c>
      <c r="M176" s="108" t="s">
        <v>128</v>
      </c>
      <c r="N176" s="142">
        <v>0</v>
      </c>
      <c r="O176" s="147"/>
    </row>
    <row r="177" s="118" customFormat="1" ht="18" spans="1:15">
      <c r="A177" s="137" t="s">
        <v>700</v>
      </c>
      <c r="B177" s="138" t="s">
        <v>701</v>
      </c>
      <c r="C177" s="139" t="s">
        <v>702</v>
      </c>
      <c r="D177" s="139"/>
      <c r="E177" s="139"/>
      <c r="F177" s="139"/>
      <c r="G177" s="139"/>
      <c r="H177" s="140" t="s">
        <v>123</v>
      </c>
      <c r="I177" s="139"/>
      <c r="J177" s="141">
        <v>400</v>
      </c>
      <c r="K177" s="141">
        <f t="shared" si="32"/>
        <v>320</v>
      </c>
      <c r="L177" s="141">
        <f t="shared" si="33"/>
        <v>280</v>
      </c>
      <c r="M177" s="108" t="s">
        <v>128</v>
      </c>
      <c r="N177" s="142">
        <v>0</v>
      </c>
      <c r="O177" s="147"/>
    </row>
    <row r="178" s="118" customFormat="1" ht="53" spans="1:15">
      <c r="A178" s="137">
        <v>102</v>
      </c>
      <c r="B178" s="138" t="s">
        <v>703</v>
      </c>
      <c r="C178" s="139" t="s">
        <v>704</v>
      </c>
      <c r="D178" s="139" t="s">
        <v>705</v>
      </c>
      <c r="E178" s="139" t="s">
        <v>706</v>
      </c>
      <c r="F178" s="139" t="s">
        <v>114</v>
      </c>
      <c r="G178" s="139" t="s">
        <v>707</v>
      </c>
      <c r="H178" s="140" t="s">
        <v>123</v>
      </c>
      <c r="I178" s="139"/>
      <c r="J178" s="149">
        <v>0</v>
      </c>
      <c r="K178" s="149">
        <f t="shared" si="32"/>
        <v>0</v>
      </c>
      <c r="L178" s="149">
        <f t="shared" si="33"/>
        <v>0</v>
      </c>
      <c r="M178" s="156" t="s">
        <v>24</v>
      </c>
      <c r="N178" s="155">
        <v>1</v>
      </c>
      <c r="O178" s="147"/>
    </row>
    <row r="179" customFormat="1" ht="18" spans="1:15">
      <c r="A179" s="137" t="s">
        <v>708</v>
      </c>
      <c r="B179" s="138" t="s">
        <v>709</v>
      </c>
      <c r="C179" s="139" t="s">
        <v>710</v>
      </c>
      <c r="D179" s="139"/>
      <c r="E179" s="139"/>
      <c r="F179" s="139"/>
      <c r="G179" s="139"/>
      <c r="H179" s="140" t="s">
        <v>108</v>
      </c>
      <c r="I179" s="139"/>
      <c r="J179" s="149">
        <f>J178*0.15</f>
        <v>0</v>
      </c>
      <c r="K179" s="149">
        <f t="shared" si="32"/>
        <v>0</v>
      </c>
      <c r="L179" s="149">
        <f t="shared" si="33"/>
        <v>0</v>
      </c>
      <c r="M179" s="156" t="s">
        <v>24</v>
      </c>
      <c r="N179" s="155">
        <v>1</v>
      </c>
      <c r="O179" s="153"/>
    </row>
    <row r="180" customFormat="1" ht="18" spans="1:15">
      <c r="A180" s="137" t="s">
        <v>711</v>
      </c>
      <c r="B180" s="138" t="s">
        <v>712</v>
      </c>
      <c r="C180" s="139" t="s">
        <v>713</v>
      </c>
      <c r="D180" s="139"/>
      <c r="E180" s="139"/>
      <c r="F180" s="139"/>
      <c r="G180" s="139"/>
      <c r="H180" s="140" t="s">
        <v>123</v>
      </c>
      <c r="I180" s="139"/>
      <c r="J180" s="149">
        <f>J179*0.15</f>
        <v>0</v>
      </c>
      <c r="K180" s="149">
        <f t="shared" si="32"/>
        <v>0</v>
      </c>
      <c r="L180" s="149">
        <f t="shared" si="33"/>
        <v>0</v>
      </c>
      <c r="M180" s="156" t="s">
        <v>24</v>
      </c>
      <c r="N180" s="155">
        <v>1</v>
      </c>
      <c r="O180" s="153"/>
    </row>
    <row r="181" ht="53" spans="1:15">
      <c r="A181" s="137">
        <v>103</v>
      </c>
      <c r="B181" s="138" t="s">
        <v>714</v>
      </c>
      <c r="C181" s="139" t="s">
        <v>715</v>
      </c>
      <c r="D181" s="139" t="s">
        <v>716</v>
      </c>
      <c r="E181" s="139" t="s">
        <v>717</v>
      </c>
      <c r="F181" s="139" t="s">
        <v>114</v>
      </c>
      <c r="G181" s="139"/>
      <c r="H181" s="140" t="s">
        <v>123</v>
      </c>
      <c r="I181" s="139"/>
      <c r="J181" s="141">
        <v>400</v>
      </c>
      <c r="K181" s="141">
        <f t="shared" si="32"/>
        <v>320</v>
      </c>
      <c r="L181" s="141">
        <f t="shared" si="33"/>
        <v>280</v>
      </c>
      <c r="M181" s="108" t="s">
        <v>128</v>
      </c>
      <c r="N181" s="142">
        <v>0</v>
      </c>
      <c r="O181" s="147"/>
    </row>
    <row r="182" ht="46" customHeight="1" spans="1:15">
      <c r="A182" s="137" t="s">
        <v>718</v>
      </c>
      <c r="B182" s="138" t="s">
        <v>719</v>
      </c>
      <c r="C182" s="139" t="s">
        <v>720</v>
      </c>
      <c r="D182" s="139"/>
      <c r="E182" s="139"/>
      <c r="F182" s="139"/>
      <c r="G182" s="139"/>
      <c r="H182" s="140" t="s">
        <v>108</v>
      </c>
      <c r="I182" s="139"/>
      <c r="J182" s="141">
        <f>J181*0.15</f>
        <v>60</v>
      </c>
      <c r="K182" s="141">
        <f>K181*0.15</f>
        <v>48</v>
      </c>
      <c r="L182" s="141">
        <f>L181*0.15</f>
        <v>42</v>
      </c>
      <c r="M182" s="108" t="s">
        <v>128</v>
      </c>
      <c r="N182" s="142">
        <v>0</v>
      </c>
      <c r="O182" s="147"/>
    </row>
    <row r="183" ht="36" spans="1:15">
      <c r="A183" s="137">
        <v>104</v>
      </c>
      <c r="B183" s="138" t="s">
        <v>721</v>
      </c>
      <c r="C183" s="139" t="s">
        <v>722</v>
      </c>
      <c r="D183" s="139" t="s">
        <v>723</v>
      </c>
      <c r="E183" s="139" t="s">
        <v>724</v>
      </c>
      <c r="F183" s="139" t="s">
        <v>114</v>
      </c>
      <c r="G183" s="139"/>
      <c r="H183" s="140" t="s">
        <v>123</v>
      </c>
      <c r="I183" s="139"/>
      <c r="J183" s="141">
        <v>0</v>
      </c>
      <c r="K183" s="141">
        <f t="shared" si="32"/>
        <v>0</v>
      </c>
      <c r="L183" s="141">
        <f t="shared" si="33"/>
        <v>0</v>
      </c>
      <c r="M183" s="108" t="s">
        <v>24</v>
      </c>
      <c r="N183" s="142" t="s">
        <v>725</v>
      </c>
      <c r="O183" s="147"/>
    </row>
    <row r="184" s="118" customFormat="1" ht="18" spans="1:15">
      <c r="A184" s="137" t="s">
        <v>726</v>
      </c>
      <c r="B184" s="138" t="s">
        <v>727</v>
      </c>
      <c r="C184" s="139" t="s">
        <v>728</v>
      </c>
      <c r="D184" s="139"/>
      <c r="E184" s="139"/>
      <c r="F184" s="139"/>
      <c r="G184" s="139"/>
      <c r="H184" s="140" t="s">
        <v>108</v>
      </c>
      <c r="I184" s="139"/>
      <c r="J184" s="141">
        <f>J183*0.15</f>
        <v>0</v>
      </c>
      <c r="K184" s="141">
        <f t="shared" si="32"/>
        <v>0</v>
      </c>
      <c r="L184" s="141">
        <f t="shared" si="33"/>
        <v>0</v>
      </c>
      <c r="M184" s="108" t="s">
        <v>24</v>
      </c>
      <c r="N184" s="142" t="s">
        <v>725</v>
      </c>
      <c r="O184" s="147"/>
    </row>
    <row r="185" s="118" customFormat="1" ht="53" spans="1:15">
      <c r="A185" s="137">
        <v>105</v>
      </c>
      <c r="B185" s="138" t="s">
        <v>729</v>
      </c>
      <c r="C185" s="139" t="s">
        <v>730</v>
      </c>
      <c r="D185" s="139" t="s">
        <v>731</v>
      </c>
      <c r="E185" s="139" t="s">
        <v>732</v>
      </c>
      <c r="F185" s="139" t="s">
        <v>733</v>
      </c>
      <c r="G185" s="139"/>
      <c r="H185" s="140" t="s">
        <v>123</v>
      </c>
      <c r="I185" s="139"/>
      <c r="J185" s="141">
        <f>J184*0.15</f>
        <v>0</v>
      </c>
      <c r="K185" s="141">
        <f t="shared" si="32"/>
        <v>0</v>
      </c>
      <c r="L185" s="141">
        <f t="shared" si="33"/>
        <v>0</v>
      </c>
      <c r="M185" s="106" t="s">
        <v>24</v>
      </c>
      <c r="N185" s="155" t="s">
        <v>725</v>
      </c>
      <c r="O185" s="147"/>
    </row>
    <row r="186" s="118" customFormat="1" ht="18" spans="1:15">
      <c r="A186" s="137" t="s">
        <v>734</v>
      </c>
      <c r="B186" s="138" t="s">
        <v>735</v>
      </c>
      <c r="C186" s="139" t="s">
        <v>736</v>
      </c>
      <c r="D186" s="139"/>
      <c r="E186" s="139"/>
      <c r="F186" s="139"/>
      <c r="G186" s="139"/>
      <c r="H186" s="140" t="s">
        <v>108</v>
      </c>
      <c r="I186" s="139"/>
      <c r="J186" s="141">
        <f>J185*0.15</f>
        <v>0</v>
      </c>
      <c r="K186" s="141">
        <f t="shared" si="32"/>
        <v>0</v>
      </c>
      <c r="L186" s="141">
        <f t="shared" si="33"/>
        <v>0</v>
      </c>
      <c r="M186" s="106" t="s">
        <v>24</v>
      </c>
      <c r="N186" s="155" t="s">
        <v>725</v>
      </c>
      <c r="O186" s="147"/>
    </row>
    <row r="187" s="118" customFormat="1" ht="18" spans="1:15">
      <c r="A187" s="137" t="s">
        <v>737</v>
      </c>
      <c r="B187" s="138" t="s">
        <v>738</v>
      </c>
      <c r="C187" s="139" t="s">
        <v>739</v>
      </c>
      <c r="D187" s="139"/>
      <c r="E187" s="139"/>
      <c r="F187" s="139"/>
      <c r="G187" s="139"/>
      <c r="H187" s="140" t="s">
        <v>123</v>
      </c>
      <c r="I187" s="139"/>
      <c r="J187" s="141">
        <f>J186*0.15</f>
        <v>0</v>
      </c>
      <c r="K187" s="141">
        <f t="shared" si="32"/>
        <v>0</v>
      </c>
      <c r="L187" s="141">
        <f t="shared" si="33"/>
        <v>0</v>
      </c>
      <c r="M187" s="106" t="s">
        <v>24</v>
      </c>
      <c r="N187" s="155" t="s">
        <v>725</v>
      </c>
      <c r="O187" s="147"/>
    </row>
    <row r="188" s="118" customFormat="1" ht="53" spans="1:15">
      <c r="A188" s="137">
        <v>106</v>
      </c>
      <c r="B188" s="144" t="s">
        <v>740</v>
      </c>
      <c r="C188" s="139" t="s">
        <v>741</v>
      </c>
      <c r="D188" s="139" t="s">
        <v>742</v>
      </c>
      <c r="E188" s="139" t="s">
        <v>743</v>
      </c>
      <c r="F188" s="139"/>
      <c r="G188" s="139"/>
      <c r="H188" s="140" t="s">
        <v>108</v>
      </c>
      <c r="I188" s="139" t="s">
        <v>744</v>
      </c>
      <c r="J188" s="141">
        <v>0</v>
      </c>
      <c r="K188" s="141">
        <v>0</v>
      </c>
      <c r="L188" s="141">
        <v>0</v>
      </c>
      <c r="M188" s="108" t="s">
        <v>24</v>
      </c>
      <c r="N188" s="142">
        <v>1</v>
      </c>
      <c r="O188" s="147"/>
    </row>
    <row r="189" s="118" customFormat="1" ht="36" spans="1:15">
      <c r="A189" s="137">
        <v>107</v>
      </c>
      <c r="B189" s="138" t="s">
        <v>745</v>
      </c>
      <c r="C189" s="139" t="s">
        <v>746</v>
      </c>
      <c r="D189" s="139" t="s">
        <v>747</v>
      </c>
      <c r="E189" s="139" t="s">
        <v>748</v>
      </c>
      <c r="F189" s="139"/>
      <c r="G189" s="139"/>
      <c r="H189" s="140" t="s">
        <v>123</v>
      </c>
      <c r="I189" s="139"/>
      <c r="J189" s="141">
        <v>0</v>
      </c>
      <c r="K189" s="141">
        <v>0</v>
      </c>
      <c r="L189" s="141">
        <v>0</v>
      </c>
      <c r="M189" s="108" t="s">
        <v>24</v>
      </c>
      <c r="N189" s="142">
        <v>1</v>
      </c>
      <c r="O189" s="147"/>
    </row>
    <row r="190" s="118" customFormat="1" ht="36" spans="1:15">
      <c r="A190" s="137">
        <v>108</v>
      </c>
      <c r="B190" s="138" t="s">
        <v>749</v>
      </c>
      <c r="C190" s="139" t="s">
        <v>750</v>
      </c>
      <c r="D190" s="139" t="s">
        <v>751</v>
      </c>
      <c r="E190" s="139" t="s">
        <v>748</v>
      </c>
      <c r="F190" s="143"/>
      <c r="G190" s="139"/>
      <c r="H190" s="140" t="s">
        <v>108</v>
      </c>
      <c r="I190" s="139"/>
      <c r="J190" s="141">
        <v>20</v>
      </c>
      <c r="K190" s="141">
        <f>J190*0.9</f>
        <v>18</v>
      </c>
      <c r="L190" s="141">
        <f>J190*0.8</f>
        <v>16</v>
      </c>
      <c r="M190" s="108" t="s">
        <v>128</v>
      </c>
      <c r="N190" s="142">
        <v>0</v>
      </c>
      <c r="O190" s="147"/>
    </row>
    <row r="191" s="118" customFormat="1" ht="36" spans="1:15">
      <c r="A191" s="137">
        <v>109</v>
      </c>
      <c r="B191" s="138" t="s">
        <v>752</v>
      </c>
      <c r="C191" s="139" t="s">
        <v>753</v>
      </c>
      <c r="D191" s="139" t="s">
        <v>754</v>
      </c>
      <c r="E191" s="139" t="s">
        <v>755</v>
      </c>
      <c r="F191" s="139"/>
      <c r="G191" s="139"/>
      <c r="H191" s="140" t="s">
        <v>108</v>
      </c>
      <c r="I191" s="139"/>
      <c r="J191" s="141">
        <v>0</v>
      </c>
      <c r="K191" s="141">
        <v>0</v>
      </c>
      <c r="L191" s="141">
        <v>0</v>
      </c>
      <c r="M191" s="106" t="s">
        <v>24</v>
      </c>
      <c r="N191" s="142">
        <v>1</v>
      </c>
      <c r="O191" s="147"/>
    </row>
    <row r="192" s="118" customFormat="1" ht="36" spans="1:15">
      <c r="A192" s="137">
        <v>110</v>
      </c>
      <c r="B192" s="138" t="s">
        <v>756</v>
      </c>
      <c r="C192" s="139" t="s">
        <v>757</v>
      </c>
      <c r="D192" s="139" t="s">
        <v>758</v>
      </c>
      <c r="E192" s="139" t="s">
        <v>759</v>
      </c>
      <c r="F192" s="139"/>
      <c r="G192" s="139"/>
      <c r="H192" s="140" t="s">
        <v>108</v>
      </c>
      <c r="I192" s="139"/>
      <c r="J192" s="141">
        <v>0</v>
      </c>
      <c r="K192" s="141">
        <v>0</v>
      </c>
      <c r="L192" s="141">
        <v>0</v>
      </c>
      <c r="M192" s="106" t="s">
        <v>24</v>
      </c>
      <c r="N192" s="142">
        <v>1</v>
      </c>
      <c r="O192" s="147"/>
    </row>
    <row r="193" s="118" customFormat="1" ht="53" spans="1:15">
      <c r="A193" s="137">
        <v>111</v>
      </c>
      <c r="B193" s="144" t="s">
        <v>760</v>
      </c>
      <c r="C193" s="139" t="s">
        <v>761</v>
      </c>
      <c r="D193" s="139" t="s">
        <v>762</v>
      </c>
      <c r="E193" s="139" t="s">
        <v>763</v>
      </c>
      <c r="F193" s="139"/>
      <c r="G193" s="143"/>
      <c r="H193" s="140" t="s">
        <v>764</v>
      </c>
      <c r="I193" s="139" t="s">
        <v>765</v>
      </c>
      <c r="J193" s="141">
        <v>0</v>
      </c>
      <c r="K193" s="141">
        <v>0</v>
      </c>
      <c r="L193" s="141">
        <v>0</v>
      </c>
      <c r="M193" s="106" t="s">
        <v>24</v>
      </c>
      <c r="N193" s="142">
        <v>1</v>
      </c>
      <c r="O193" s="147"/>
    </row>
    <row r="194" s="118" customFormat="1" ht="36" spans="1:15">
      <c r="A194" s="137">
        <v>112</v>
      </c>
      <c r="B194" s="138" t="s">
        <v>766</v>
      </c>
      <c r="C194" s="139" t="s">
        <v>767</v>
      </c>
      <c r="D194" s="139" t="s">
        <v>768</v>
      </c>
      <c r="E194" s="139" t="s">
        <v>769</v>
      </c>
      <c r="F194" s="139" t="s">
        <v>114</v>
      </c>
      <c r="G194" s="139"/>
      <c r="H194" s="140" t="s">
        <v>764</v>
      </c>
      <c r="I194" s="139" t="s">
        <v>770</v>
      </c>
      <c r="J194" s="141">
        <v>720</v>
      </c>
      <c r="K194" s="141">
        <f>J194*0.8</f>
        <v>576</v>
      </c>
      <c r="L194" s="141">
        <f>J194*0.7</f>
        <v>504</v>
      </c>
      <c r="M194" s="106" t="s">
        <v>128</v>
      </c>
      <c r="N194" s="142">
        <v>0</v>
      </c>
      <c r="O194" s="147"/>
    </row>
    <row r="195" s="118" customFormat="1" ht="18" spans="1:15">
      <c r="A195" s="137" t="s">
        <v>771</v>
      </c>
      <c r="B195" s="138" t="s">
        <v>772</v>
      </c>
      <c r="C195" s="139" t="s">
        <v>773</v>
      </c>
      <c r="D195" s="139"/>
      <c r="E195" s="139"/>
      <c r="F195" s="139"/>
      <c r="G195" s="139"/>
      <c r="H195" s="140" t="s">
        <v>108</v>
      </c>
      <c r="I195" s="139"/>
      <c r="J195" s="141">
        <f>J194*0.15</f>
        <v>108</v>
      </c>
      <c r="K195" s="141">
        <f>K194*0.15</f>
        <v>86.4</v>
      </c>
      <c r="L195" s="141">
        <f>L194*0.15</f>
        <v>75.6</v>
      </c>
      <c r="M195" s="106" t="s">
        <v>128</v>
      </c>
      <c r="N195" s="142">
        <v>0</v>
      </c>
      <c r="O195" s="147"/>
    </row>
    <row r="196" s="118" customFormat="1" ht="36" spans="1:15">
      <c r="A196" s="137">
        <v>113</v>
      </c>
      <c r="B196" s="138" t="s">
        <v>774</v>
      </c>
      <c r="C196" s="139" t="s">
        <v>775</v>
      </c>
      <c r="D196" s="139" t="s">
        <v>776</v>
      </c>
      <c r="E196" s="139" t="s">
        <v>777</v>
      </c>
      <c r="F196" s="139" t="s">
        <v>114</v>
      </c>
      <c r="G196" s="139"/>
      <c r="H196" s="140" t="s">
        <v>764</v>
      </c>
      <c r="I196" s="139" t="s">
        <v>778</v>
      </c>
      <c r="J196" s="149">
        <v>0</v>
      </c>
      <c r="K196" s="149">
        <f t="shared" ref="K196:K198" si="34">J196*0.9</f>
        <v>0</v>
      </c>
      <c r="L196" s="149">
        <f t="shared" ref="L196:L198" si="35">J196*0.8</f>
        <v>0</v>
      </c>
      <c r="M196" s="106" t="s">
        <v>24</v>
      </c>
      <c r="N196" s="142">
        <v>0</v>
      </c>
      <c r="O196" s="147"/>
    </row>
    <row r="197" s="118" customFormat="1" ht="18" spans="1:15">
      <c r="A197" s="137" t="s">
        <v>779</v>
      </c>
      <c r="B197" s="138" t="s">
        <v>780</v>
      </c>
      <c r="C197" s="139" t="s">
        <v>781</v>
      </c>
      <c r="D197" s="139"/>
      <c r="E197" s="139"/>
      <c r="F197" s="139"/>
      <c r="G197" s="143"/>
      <c r="H197" s="140" t="s">
        <v>108</v>
      </c>
      <c r="I197" s="139"/>
      <c r="J197" s="149">
        <v>0</v>
      </c>
      <c r="K197" s="149">
        <f t="shared" si="34"/>
        <v>0</v>
      </c>
      <c r="L197" s="149">
        <f t="shared" si="35"/>
        <v>0</v>
      </c>
      <c r="M197" s="106" t="s">
        <v>24</v>
      </c>
      <c r="N197" s="142">
        <v>0</v>
      </c>
      <c r="O197" s="147"/>
    </row>
    <row r="198" s="118" customFormat="1" ht="36" spans="1:15">
      <c r="A198" s="137">
        <v>114</v>
      </c>
      <c r="B198" s="138" t="s">
        <v>782</v>
      </c>
      <c r="C198" s="139" t="s">
        <v>783</v>
      </c>
      <c r="D198" s="139" t="s">
        <v>784</v>
      </c>
      <c r="E198" s="139" t="s">
        <v>785</v>
      </c>
      <c r="F198" s="139"/>
      <c r="G198" s="143"/>
      <c r="H198" s="140" t="s">
        <v>386</v>
      </c>
      <c r="I198" s="139"/>
      <c r="J198" s="141">
        <v>18</v>
      </c>
      <c r="K198" s="141">
        <f t="shared" si="34"/>
        <v>16.2</v>
      </c>
      <c r="L198" s="141">
        <f t="shared" si="35"/>
        <v>14.4</v>
      </c>
      <c r="M198" s="108" t="s">
        <v>128</v>
      </c>
      <c r="N198" s="142">
        <v>0</v>
      </c>
      <c r="O198" s="147"/>
    </row>
    <row r="199" ht="115" customHeight="1" spans="1:15">
      <c r="A199" s="157" t="s">
        <v>786</v>
      </c>
      <c r="B199" s="157"/>
      <c r="C199" s="157"/>
      <c r="D199" s="157"/>
      <c r="E199" s="157"/>
      <c r="F199" s="157"/>
      <c r="G199" s="157"/>
      <c r="H199" s="157"/>
      <c r="I199" s="157"/>
      <c r="J199" s="158"/>
      <c r="K199" s="158"/>
      <c r="L199" s="158"/>
      <c r="M199" s="158"/>
      <c r="N199" s="158"/>
      <c r="O199" s="157"/>
    </row>
    <row r="200" ht="120" customHeight="1" spans="1:15">
      <c r="A200" s="157"/>
      <c r="B200" s="157"/>
      <c r="C200" s="157"/>
      <c r="D200" s="157"/>
      <c r="E200" s="157"/>
      <c r="F200" s="157"/>
      <c r="G200" s="157"/>
      <c r="H200" s="157"/>
      <c r="I200" s="157"/>
      <c r="J200" s="158"/>
      <c r="K200" s="158"/>
      <c r="L200" s="158"/>
      <c r="M200" s="158"/>
      <c r="N200" s="158"/>
      <c r="O200" s="157"/>
    </row>
    <row r="201" ht="309" customHeight="1" spans="1:15">
      <c r="A201" s="159"/>
    </row>
  </sheetData>
  <mergeCells count="16">
    <mergeCell ref="A1:O1"/>
    <mergeCell ref="A2:O2"/>
    <mergeCell ref="J3:L3"/>
    <mergeCell ref="A3:A4"/>
    <mergeCell ref="B3:B4"/>
    <mergeCell ref="C3:C4"/>
    <mergeCell ref="D3:D4"/>
    <mergeCell ref="E3:E4"/>
    <mergeCell ref="F3:F4"/>
    <mergeCell ref="G3:G4"/>
    <mergeCell ref="H3:H4"/>
    <mergeCell ref="I3:I4"/>
    <mergeCell ref="M3:M4"/>
    <mergeCell ref="N3:N4"/>
    <mergeCell ref="O3:O4"/>
    <mergeCell ref="A199:O200"/>
  </mergeCells>
  <pageMargins left="0.700694444444445" right="0.700694444444445" top="0.751388888888889" bottom="0.751388888888889" header="0.298611111111111" footer="0.298611111111111"/>
  <pageSetup paperSize="8" scale="51" fitToHeight="0" orientation="landscape" horizontalDpi="600"/>
  <headerFooter>
    <oddFooter>&amp;C第 &amp;P 页，共 &amp;N 页</oddFooter>
  </headerFooter>
  <rowBreaks count="5" manualBreakCount="5">
    <brk id="42" max="16383" man="1"/>
    <brk id="96" max="16383" man="1"/>
    <brk id="143" max="16383" man="1"/>
    <brk id="193" max="16383" man="1"/>
    <brk id="20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64"/>
  <sheetViews>
    <sheetView view="pageBreakPreview" zoomScaleNormal="100" workbookViewId="0">
      <pane ySplit="4" topLeftCell="A26" activePane="bottomLeft" state="frozen"/>
      <selection/>
      <selection pane="bottomLeft" activeCell="B3" sqref="B3:B4"/>
    </sheetView>
  </sheetViews>
  <sheetFormatPr defaultColWidth="9" defaultRowHeight="16.8"/>
  <cols>
    <col min="1" max="1" width="8.91346153846154" style="93" customWidth="1"/>
    <col min="2" max="2" width="40.4519230769231" style="93" customWidth="1"/>
    <col min="3" max="4" width="9.54807692307692" style="94" customWidth="1"/>
    <col min="5" max="5" width="10.3653846153846" style="94" customWidth="1"/>
    <col min="6" max="6" width="11.7307692307692" style="94" customWidth="1"/>
    <col min="7" max="7" width="12.6346153846154" style="94" customWidth="1"/>
    <col min="8" max="8" width="15" style="94" customWidth="1"/>
    <col min="9" max="9" width="14.3653846153846" style="95" customWidth="1"/>
    <col min="10" max="10" width="14.0865384615385" style="95" customWidth="1"/>
    <col min="11" max="11" width="16.2692307692308" style="96" customWidth="1"/>
    <col min="12" max="16384" width="9" style="96"/>
  </cols>
  <sheetData>
    <row r="1" ht="17.6" spans="1:12 16381:16382">
      <c r="A1" s="97" t="s">
        <v>787</v>
      </c>
      <c r="B1" s="97"/>
      <c r="C1" s="97"/>
      <c r="D1" s="97"/>
      <c r="E1" s="97"/>
      <c r="F1" s="97"/>
      <c r="G1" s="97"/>
      <c r="H1" s="97"/>
      <c r="I1" s="97"/>
      <c r="J1" s="97"/>
      <c r="K1" s="97"/>
      <c r="L1" s="97"/>
    </row>
    <row r="2" ht="30" customHeight="1" spans="1:12 16381:16382">
      <c r="A2" s="98" t="s">
        <v>788</v>
      </c>
      <c r="B2" s="98"/>
      <c r="C2" s="98"/>
      <c r="D2" s="98"/>
      <c r="E2" s="98"/>
      <c r="F2" s="98"/>
      <c r="G2" s="98"/>
      <c r="H2" s="98"/>
      <c r="I2" s="98"/>
      <c r="J2" s="98"/>
      <c r="K2" s="98"/>
      <c r="L2" s="98"/>
    </row>
    <row r="3" s="92" customFormat="1" ht="17.6" spans="1:12 16381:16382">
      <c r="A3" s="99" t="s">
        <v>2</v>
      </c>
      <c r="B3" s="100" t="s">
        <v>789</v>
      </c>
      <c r="C3" s="100" t="s">
        <v>790</v>
      </c>
      <c r="D3" s="99" t="s">
        <v>791</v>
      </c>
      <c r="E3" s="99" t="s">
        <v>792</v>
      </c>
      <c r="F3" s="99" t="s">
        <v>793</v>
      </c>
      <c r="G3" s="99" t="s">
        <v>794</v>
      </c>
      <c r="H3" s="99" t="s">
        <v>795</v>
      </c>
      <c r="I3" s="99"/>
      <c r="J3" s="99"/>
      <c r="K3" s="99" t="s">
        <v>10</v>
      </c>
      <c r="L3" s="99" t="s">
        <v>796</v>
      </c>
      <c r="XFA3" s="101"/>
      <c r="XFB3" s="101"/>
    </row>
    <row r="4" s="92" customFormat="1" ht="36" spans="1:12 16381:16382">
      <c r="A4" s="102"/>
      <c r="B4" s="103"/>
      <c r="C4" s="103"/>
      <c r="D4" s="102"/>
      <c r="E4" s="102"/>
      <c r="F4" s="102"/>
      <c r="G4" s="102"/>
      <c r="H4" s="102" t="s">
        <v>17</v>
      </c>
      <c r="I4" s="102" t="s">
        <v>16</v>
      </c>
      <c r="J4" s="102" t="s">
        <v>15</v>
      </c>
      <c r="K4" s="102"/>
      <c r="L4" s="102"/>
      <c r="XFA4" s="101"/>
      <c r="XFB4" s="101"/>
    </row>
    <row r="5" ht="18" spans="1:12 16381:16382">
      <c r="A5" s="104">
        <f>ROW()-4</f>
        <v>1</v>
      </c>
      <c r="B5" s="105" t="s">
        <v>797</v>
      </c>
      <c r="C5" s="105"/>
      <c r="D5" s="105"/>
      <c r="E5" s="106" t="s">
        <v>128</v>
      </c>
      <c r="F5" s="107"/>
      <c r="G5" s="108" t="s">
        <v>108</v>
      </c>
      <c r="H5" s="109">
        <v>4.5</v>
      </c>
      <c r="I5" s="109">
        <v>4.5</v>
      </c>
      <c r="J5" s="109">
        <v>4.5</v>
      </c>
      <c r="K5" s="105"/>
      <c r="L5" s="105"/>
    </row>
    <row r="6" ht="18" spans="1:12 16381:16382">
      <c r="A6" s="104">
        <f t="shared" ref="A6:A68" si="0">ROW()-4</f>
        <v>2</v>
      </c>
      <c r="B6" s="105" t="s">
        <v>798</v>
      </c>
      <c r="C6" s="105"/>
      <c r="D6" s="105"/>
      <c r="E6" s="106" t="s">
        <v>128</v>
      </c>
      <c r="F6" s="107"/>
      <c r="G6" s="108" t="s">
        <v>799</v>
      </c>
      <c r="H6" s="109">
        <v>5</v>
      </c>
      <c r="I6" s="109">
        <v>5</v>
      </c>
      <c r="J6" s="109">
        <v>5</v>
      </c>
      <c r="K6" s="105"/>
      <c r="L6" s="105"/>
    </row>
    <row r="7" ht="18" spans="1:12 16381:16382">
      <c r="A7" s="104">
        <f t="shared" si="0"/>
        <v>3</v>
      </c>
      <c r="B7" s="105" t="s">
        <v>800</v>
      </c>
      <c r="C7" s="105"/>
      <c r="D7" s="105"/>
      <c r="E7" s="106" t="s">
        <v>128</v>
      </c>
      <c r="F7" s="107"/>
      <c r="G7" s="108" t="s">
        <v>799</v>
      </c>
      <c r="H7" s="109">
        <v>10</v>
      </c>
      <c r="I7" s="109">
        <v>10</v>
      </c>
      <c r="J7" s="109">
        <v>10</v>
      </c>
      <c r="K7" s="105"/>
      <c r="L7" s="105"/>
    </row>
    <row r="8" ht="18" spans="1:12 16381:16382">
      <c r="A8" s="104">
        <f t="shared" si="0"/>
        <v>4</v>
      </c>
      <c r="B8" s="105" t="s">
        <v>801</v>
      </c>
      <c r="C8" s="105"/>
      <c r="D8" s="105"/>
      <c r="E8" s="106" t="s">
        <v>128</v>
      </c>
      <c r="F8" s="107"/>
      <c r="G8" s="108" t="s">
        <v>799</v>
      </c>
      <c r="H8" s="109">
        <v>15</v>
      </c>
      <c r="I8" s="109">
        <v>15</v>
      </c>
      <c r="J8" s="109">
        <v>15</v>
      </c>
      <c r="K8" s="110" t="s">
        <v>802</v>
      </c>
      <c r="L8" s="105"/>
    </row>
    <row r="9" ht="18" spans="1:12 16381:16382">
      <c r="A9" s="104">
        <f t="shared" si="0"/>
        <v>5</v>
      </c>
      <c r="B9" s="105" t="s">
        <v>803</v>
      </c>
      <c r="C9" s="105"/>
      <c r="D9" s="105"/>
      <c r="E9" s="106" t="s">
        <v>128</v>
      </c>
      <c r="F9" s="107"/>
      <c r="G9" s="108" t="s">
        <v>799</v>
      </c>
      <c r="H9" s="109">
        <v>13</v>
      </c>
      <c r="I9" s="109">
        <v>13</v>
      </c>
      <c r="J9" s="109">
        <v>13</v>
      </c>
      <c r="K9" s="110" t="s">
        <v>802</v>
      </c>
      <c r="L9" s="105"/>
    </row>
    <row r="10" ht="18" spans="1:12 16381:16382">
      <c r="A10" s="104">
        <f t="shared" si="0"/>
        <v>6</v>
      </c>
      <c r="B10" s="105" t="s">
        <v>804</v>
      </c>
      <c r="C10" s="105"/>
      <c r="D10" s="105"/>
      <c r="E10" s="106" t="s">
        <v>128</v>
      </c>
      <c r="F10" s="107"/>
      <c r="G10" s="108" t="s">
        <v>799</v>
      </c>
      <c r="H10" s="109">
        <v>12</v>
      </c>
      <c r="I10" s="109">
        <v>12</v>
      </c>
      <c r="J10" s="109">
        <v>12</v>
      </c>
      <c r="K10" s="105"/>
      <c r="L10" s="105"/>
    </row>
    <row r="11" ht="18" spans="1:12 16381:16382">
      <c r="A11" s="104">
        <f t="shared" si="0"/>
        <v>7</v>
      </c>
      <c r="B11" s="105" t="s">
        <v>805</v>
      </c>
      <c r="C11" s="105"/>
      <c r="D11" s="105"/>
      <c r="E11" s="106" t="s">
        <v>128</v>
      </c>
      <c r="F11" s="107"/>
      <c r="G11" s="108" t="s">
        <v>799</v>
      </c>
      <c r="H11" s="109">
        <v>14</v>
      </c>
      <c r="I11" s="109">
        <v>14</v>
      </c>
      <c r="J11" s="109">
        <v>14</v>
      </c>
      <c r="K11" s="105"/>
      <c r="L11" s="105"/>
    </row>
    <row r="12" ht="18" spans="1:12 16381:16382">
      <c r="A12" s="104">
        <f t="shared" si="0"/>
        <v>8</v>
      </c>
      <c r="B12" s="105" t="s">
        <v>806</v>
      </c>
      <c r="C12" s="105"/>
      <c r="D12" s="105"/>
      <c r="E12" s="106" t="s">
        <v>128</v>
      </c>
      <c r="F12" s="107"/>
      <c r="G12" s="108" t="s">
        <v>799</v>
      </c>
      <c r="H12" s="109">
        <v>5</v>
      </c>
      <c r="I12" s="109">
        <v>5</v>
      </c>
      <c r="J12" s="109">
        <v>5</v>
      </c>
      <c r="K12" s="105"/>
      <c r="L12" s="105"/>
    </row>
    <row r="13" ht="18" spans="1:12 16381:16382">
      <c r="A13" s="104">
        <f t="shared" si="0"/>
        <v>9</v>
      </c>
      <c r="B13" s="105" t="s">
        <v>807</v>
      </c>
      <c r="C13" s="105"/>
      <c r="D13" s="105"/>
      <c r="E13" s="106" t="s">
        <v>128</v>
      </c>
      <c r="F13" s="107"/>
      <c r="G13" s="108" t="s">
        <v>799</v>
      </c>
      <c r="H13" s="109">
        <v>5</v>
      </c>
      <c r="I13" s="109">
        <v>5</v>
      </c>
      <c r="J13" s="109">
        <v>5</v>
      </c>
      <c r="K13" s="105"/>
      <c r="L13" s="105"/>
    </row>
    <row r="14" ht="18" spans="1:12 16381:16382">
      <c r="A14" s="104">
        <f t="shared" si="0"/>
        <v>10</v>
      </c>
      <c r="B14" s="105" t="s">
        <v>808</v>
      </c>
      <c r="C14" s="105"/>
      <c r="D14" s="105"/>
      <c r="E14" s="106" t="s">
        <v>128</v>
      </c>
      <c r="F14" s="107"/>
      <c r="G14" s="108" t="s">
        <v>799</v>
      </c>
      <c r="H14" s="109">
        <v>8</v>
      </c>
      <c r="I14" s="109">
        <v>8</v>
      </c>
      <c r="J14" s="109">
        <v>8</v>
      </c>
      <c r="K14" s="105"/>
      <c r="L14" s="105"/>
    </row>
    <row r="15" ht="18" spans="1:12 16381:16382">
      <c r="A15" s="104">
        <f t="shared" si="0"/>
        <v>11</v>
      </c>
      <c r="B15" s="105" t="s">
        <v>809</v>
      </c>
      <c r="C15" s="105"/>
      <c r="D15" s="105"/>
      <c r="E15" s="106" t="s">
        <v>128</v>
      </c>
      <c r="F15" s="107"/>
      <c r="G15" s="108" t="s">
        <v>799</v>
      </c>
      <c r="H15" s="109">
        <v>8</v>
      </c>
      <c r="I15" s="109">
        <v>8</v>
      </c>
      <c r="J15" s="109">
        <v>8</v>
      </c>
      <c r="K15" s="105"/>
      <c r="L15" s="105"/>
    </row>
    <row r="16" ht="18" spans="1:12 16381:16382">
      <c r="A16" s="104">
        <f t="shared" si="0"/>
        <v>12</v>
      </c>
      <c r="B16" s="105" t="s">
        <v>810</v>
      </c>
      <c r="C16" s="105"/>
      <c r="D16" s="105"/>
      <c r="E16" s="106" t="s">
        <v>128</v>
      </c>
      <c r="F16" s="107"/>
      <c r="G16" s="108" t="s">
        <v>811</v>
      </c>
      <c r="H16" s="109">
        <v>3</v>
      </c>
      <c r="I16" s="109">
        <v>3</v>
      </c>
      <c r="J16" s="109">
        <v>3</v>
      </c>
      <c r="K16" s="105"/>
      <c r="L16" s="105"/>
    </row>
    <row r="17" ht="18" spans="1:12">
      <c r="A17" s="104">
        <f t="shared" si="0"/>
        <v>13</v>
      </c>
      <c r="B17" s="105" t="s">
        <v>812</v>
      </c>
      <c r="C17" s="105"/>
      <c r="D17" s="105"/>
      <c r="E17" s="106" t="s">
        <v>128</v>
      </c>
      <c r="F17" s="107"/>
      <c r="G17" s="108" t="s">
        <v>799</v>
      </c>
      <c r="H17" s="109">
        <v>10</v>
      </c>
      <c r="I17" s="109">
        <v>10</v>
      </c>
      <c r="J17" s="109">
        <v>10</v>
      </c>
      <c r="K17" s="105"/>
      <c r="L17" s="105"/>
    </row>
    <row r="18" ht="18" spans="1:12">
      <c r="A18" s="104">
        <f t="shared" si="0"/>
        <v>14</v>
      </c>
      <c r="B18" s="105" t="s">
        <v>813</v>
      </c>
      <c r="C18" s="105"/>
      <c r="D18" s="105"/>
      <c r="E18" s="106" t="s">
        <v>128</v>
      </c>
      <c r="F18" s="107"/>
      <c r="G18" s="108" t="s">
        <v>799</v>
      </c>
      <c r="H18" s="109">
        <v>5</v>
      </c>
      <c r="I18" s="109">
        <v>5</v>
      </c>
      <c r="J18" s="109">
        <v>5</v>
      </c>
      <c r="K18" s="105"/>
      <c r="L18" s="105"/>
    </row>
    <row r="19" ht="18" spans="1:12">
      <c r="A19" s="104">
        <f t="shared" si="0"/>
        <v>15</v>
      </c>
      <c r="B19" s="105" t="s">
        <v>814</v>
      </c>
      <c r="C19" s="105"/>
      <c r="D19" s="105"/>
      <c r="E19" s="106" t="s">
        <v>24</v>
      </c>
      <c r="F19" s="107"/>
      <c r="G19" s="108" t="s">
        <v>799</v>
      </c>
      <c r="H19" s="109">
        <v>0</v>
      </c>
      <c r="I19" s="109">
        <v>0</v>
      </c>
      <c r="J19" s="109">
        <v>0</v>
      </c>
      <c r="K19" s="105"/>
      <c r="L19" s="105"/>
    </row>
    <row r="20" ht="18" spans="1:12">
      <c r="A20" s="104">
        <f t="shared" si="0"/>
        <v>16</v>
      </c>
      <c r="B20" s="105" t="s">
        <v>815</v>
      </c>
      <c r="C20" s="105"/>
      <c r="D20" s="105"/>
      <c r="E20" s="106" t="s">
        <v>128</v>
      </c>
      <c r="F20" s="107"/>
      <c r="G20" s="108" t="s">
        <v>799</v>
      </c>
      <c r="H20" s="109">
        <v>4</v>
      </c>
      <c r="I20" s="109">
        <v>4</v>
      </c>
      <c r="J20" s="109">
        <v>4</v>
      </c>
      <c r="K20" s="105"/>
      <c r="L20" s="105"/>
    </row>
    <row r="21" ht="18" spans="1:12">
      <c r="A21" s="104">
        <f t="shared" si="0"/>
        <v>17</v>
      </c>
      <c r="B21" s="105" t="s">
        <v>816</v>
      </c>
      <c r="C21" s="105"/>
      <c r="D21" s="105"/>
      <c r="E21" s="106" t="s">
        <v>128</v>
      </c>
      <c r="F21" s="107"/>
      <c r="G21" s="108" t="s">
        <v>799</v>
      </c>
      <c r="H21" s="109">
        <v>6</v>
      </c>
      <c r="I21" s="109">
        <v>6</v>
      </c>
      <c r="J21" s="109">
        <v>6</v>
      </c>
      <c r="K21" s="105"/>
      <c r="L21" s="105"/>
    </row>
    <row r="22" ht="18" spans="1:12">
      <c r="A22" s="104">
        <f t="shared" si="0"/>
        <v>18</v>
      </c>
      <c r="B22" s="105" t="s">
        <v>817</v>
      </c>
      <c r="C22" s="105"/>
      <c r="D22" s="105"/>
      <c r="E22" s="106" t="s">
        <v>128</v>
      </c>
      <c r="F22" s="107"/>
      <c r="G22" s="108" t="s">
        <v>818</v>
      </c>
      <c r="H22" s="109">
        <v>73</v>
      </c>
      <c r="I22" s="109">
        <v>73</v>
      </c>
      <c r="J22" s="109">
        <v>73</v>
      </c>
      <c r="K22" s="105"/>
      <c r="L22" s="105"/>
    </row>
    <row r="23" ht="18" spans="1:12">
      <c r="A23" s="104">
        <f t="shared" si="0"/>
        <v>19</v>
      </c>
      <c r="B23" s="105" t="s">
        <v>819</v>
      </c>
      <c r="C23" s="105"/>
      <c r="D23" s="105"/>
      <c r="E23" s="106" t="s">
        <v>128</v>
      </c>
      <c r="F23" s="107"/>
      <c r="G23" s="108" t="s">
        <v>799</v>
      </c>
      <c r="H23" s="109">
        <v>30</v>
      </c>
      <c r="I23" s="109">
        <v>30</v>
      </c>
      <c r="J23" s="109">
        <v>30</v>
      </c>
      <c r="K23" s="105"/>
      <c r="L23" s="105"/>
    </row>
    <row r="24" ht="18" spans="1:12">
      <c r="A24" s="104">
        <f t="shared" si="0"/>
        <v>20</v>
      </c>
      <c r="B24" s="105" t="s">
        <v>820</v>
      </c>
      <c r="C24" s="105"/>
      <c r="D24" s="105"/>
      <c r="E24" s="106" t="s">
        <v>128</v>
      </c>
      <c r="F24" s="107"/>
      <c r="G24" s="108" t="s">
        <v>799</v>
      </c>
      <c r="H24" s="109">
        <v>50</v>
      </c>
      <c r="I24" s="109">
        <v>50</v>
      </c>
      <c r="J24" s="109">
        <v>50</v>
      </c>
      <c r="K24" s="105"/>
      <c r="L24" s="105"/>
    </row>
    <row r="25" ht="18" spans="1:12">
      <c r="A25" s="104">
        <f t="shared" si="0"/>
        <v>21</v>
      </c>
      <c r="B25" s="105" t="s">
        <v>821</v>
      </c>
      <c r="C25" s="105"/>
      <c r="D25" s="105"/>
      <c r="E25" s="106" t="s">
        <v>128</v>
      </c>
      <c r="F25" s="111" t="s">
        <v>822</v>
      </c>
      <c r="G25" s="108" t="s">
        <v>818</v>
      </c>
      <c r="H25" s="109">
        <v>8</v>
      </c>
      <c r="I25" s="109">
        <v>8</v>
      </c>
      <c r="J25" s="109">
        <v>8</v>
      </c>
      <c r="K25" s="105"/>
      <c r="L25" s="105"/>
    </row>
    <row r="26" ht="18" spans="1:12">
      <c r="A26" s="104">
        <f t="shared" si="0"/>
        <v>22</v>
      </c>
      <c r="B26" s="105" t="s">
        <v>823</v>
      </c>
      <c r="C26" s="105"/>
      <c r="D26" s="105"/>
      <c r="E26" s="106" t="s">
        <v>128</v>
      </c>
      <c r="F26" s="107"/>
      <c r="G26" s="108" t="s">
        <v>799</v>
      </c>
      <c r="H26" s="109">
        <v>4.5</v>
      </c>
      <c r="I26" s="109">
        <v>4.5</v>
      </c>
      <c r="J26" s="109">
        <v>4.5</v>
      </c>
      <c r="K26" s="105"/>
      <c r="L26" s="105"/>
    </row>
    <row r="27" ht="18" spans="1:12">
      <c r="A27" s="104">
        <f t="shared" si="0"/>
        <v>23</v>
      </c>
      <c r="B27" s="105" t="s">
        <v>824</v>
      </c>
      <c r="C27" s="105"/>
      <c r="D27" s="105"/>
      <c r="E27" s="106" t="s">
        <v>128</v>
      </c>
      <c r="F27" s="107"/>
      <c r="G27" s="108" t="s">
        <v>157</v>
      </c>
      <c r="H27" s="109">
        <v>4.5</v>
      </c>
      <c r="I27" s="109">
        <v>4.5</v>
      </c>
      <c r="J27" s="109">
        <v>4.5</v>
      </c>
      <c r="K27" s="105"/>
      <c r="L27" s="105"/>
    </row>
    <row r="28" ht="18" spans="1:12">
      <c r="A28" s="104">
        <f t="shared" si="0"/>
        <v>24</v>
      </c>
      <c r="B28" s="105" t="s">
        <v>825</v>
      </c>
      <c r="C28" s="105"/>
      <c r="D28" s="105"/>
      <c r="E28" s="106" t="s">
        <v>128</v>
      </c>
      <c r="F28" s="107"/>
      <c r="G28" s="108" t="s">
        <v>799</v>
      </c>
      <c r="H28" s="109">
        <v>13</v>
      </c>
      <c r="I28" s="109">
        <v>13</v>
      </c>
      <c r="J28" s="109">
        <v>13</v>
      </c>
      <c r="K28" s="105"/>
      <c r="L28" s="105"/>
    </row>
    <row r="29" ht="18" spans="1:12">
      <c r="A29" s="104">
        <f t="shared" si="0"/>
        <v>25</v>
      </c>
      <c r="B29" s="105" t="s">
        <v>826</v>
      </c>
      <c r="C29" s="105"/>
      <c r="D29" s="105"/>
      <c r="E29" s="106" t="s">
        <v>128</v>
      </c>
      <c r="F29" s="107"/>
      <c r="G29" s="108" t="s">
        <v>818</v>
      </c>
      <c r="H29" s="109">
        <v>15</v>
      </c>
      <c r="I29" s="109">
        <v>15</v>
      </c>
      <c r="J29" s="109">
        <v>15</v>
      </c>
      <c r="K29" s="105"/>
      <c r="L29" s="105"/>
    </row>
    <row r="30" ht="18" spans="1:12">
      <c r="A30" s="104">
        <f t="shared" si="0"/>
        <v>26</v>
      </c>
      <c r="B30" s="105" t="s">
        <v>827</v>
      </c>
      <c r="C30" s="105"/>
      <c r="D30" s="105"/>
      <c r="E30" s="106" t="s">
        <v>128</v>
      </c>
      <c r="F30" s="107"/>
      <c r="G30" s="108" t="s">
        <v>818</v>
      </c>
      <c r="H30" s="109">
        <v>50</v>
      </c>
      <c r="I30" s="109">
        <v>50</v>
      </c>
      <c r="J30" s="109">
        <v>50</v>
      </c>
      <c r="K30" s="105"/>
      <c r="L30" s="105"/>
    </row>
    <row r="31" ht="18" spans="1:12">
      <c r="A31" s="104">
        <f t="shared" si="0"/>
        <v>27</v>
      </c>
      <c r="B31" s="112" t="s">
        <v>828</v>
      </c>
      <c r="C31" s="105"/>
      <c r="D31" s="105"/>
      <c r="E31" s="106" t="s">
        <v>128</v>
      </c>
      <c r="F31" s="107"/>
      <c r="G31" s="108" t="s">
        <v>818</v>
      </c>
      <c r="H31" s="109">
        <v>80</v>
      </c>
      <c r="I31" s="109">
        <v>80</v>
      </c>
      <c r="J31" s="109">
        <v>80</v>
      </c>
      <c r="K31" s="105"/>
      <c r="L31" s="105"/>
    </row>
    <row r="32" ht="36" spans="1:12">
      <c r="A32" s="104">
        <f t="shared" si="0"/>
        <v>28</v>
      </c>
      <c r="B32" s="105" t="s">
        <v>829</v>
      </c>
      <c r="C32" s="105"/>
      <c r="D32" s="105"/>
      <c r="E32" s="106" t="s">
        <v>128</v>
      </c>
      <c r="F32" s="107"/>
      <c r="G32" s="108" t="s">
        <v>830</v>
      </c>
      <c r="H32" s="109">
        <v>43</v>
      </c>
      <c r="I32" s="109">
        <v>43</v>
      </c>
      <c r="J32" s="109">
        <v>43</v>
      </c>
      <c r="K32" s="113" t="s">
        <v>831</v>
      </c>
      <c r="L32" s="105"/>
    </row>
    <row r="33" ht="18" spans="1:12">
      <c r="A33" s="104">
        <f t="shared" si="0"/>
        <v>29</v>
      </c>
      <c r="B33" s="105" t="s">
        <v>832</v>
      </c>
      <c r="C33" s="105"/>
      <c r="D33" s="105"/>
      <c r="E33" s="106" t="s">
        <v>128</v>
      </c>
      <c r="F33" s="107"/>
      <c r="G33" s="108" t="s">
        <v>818</v>
      </c>
      <c r="H33" s="109">
        <v>14</v>
      </c>
      <c r="I33" s="109">
        <v>14</v>
      </c>
      <c r="J33" s="109">
        <v>14</v>
      </c>
      <c r="K33" s="110" t="s">
        <v>802</v>
      </c>
      <c r="L33" s="105"/>
    </row>
    <row r="34" ht="18" spans="1:12">
      <c r="A34" s="104">
        <f t="shared" si="0"/>
        <v>30</v>
      </c>
      <c r="B34" s="105" t="s">
        <v>833</v>
      </c>
      <c r="C34" s="105"/>
      <c r="D34" s="105"/>
      <c r="E34" s="106" t="s">
        <v>128</v>
      </c>
      <c r="F34" s="107"/>
      <c r="G34" s="108" t="s">
        <v>799</v>
      </c>
      <c r="H34" s="109">
        <v>5</v>
      </c>
      <c r="I34" s="109">
        <v>5</v>
      </c>
      <c r="J34" s="109">
        <v>5</v>
      </c>
      <c r="K34" s="105"/>
      <c r="L34" s="105"/>
    </row>
    <row r="35" ht="18" spans="1:12">
      <c r="A35" s="104">
        <f t="shared" si="0"/>
        <v>31</v>
      </c>
      <c r="B35" s="105" t="s">
        <v>834</v>
      </c>
      <c r="C35" s="105"/>
      <c r="D35" s="105"/>
      <c r="E35" s="106" t="s">
        <v>128</v>
      </c>
      <c r="F35" s="107"/>
      <c r="G35" s="108" t="s">
        <v>799</v>
      </c>
      <c r="H35" s="109">
        <v>6</v>
      </c>
      <c r="I35" s="109">
        <v>6</v>
      </c>
      <c r="J35" s="109">
        <v>6</v>
      </c>
      <c r="K35" s="105"/>
      <c r="L35" s="105"/>
    </row>
    <row r="36" ht="18" spans="1:12">
      <c r="A36" s="104">
        <f t="shared" si="0"/>
        <v>32</v>
      </c>
      <c r="B36" s="105" t="s">
        <v>835</v>
      </c>
      <c r="C36" s="105"/>
      <c r="D36" s="105"/>
      <c r="E36" s="106" t="s">
        <v>128</v>
      </c>
      <c r="F36" s="107"/>
      <c r="G36" s="108" t="s">
        <v>836</v>
      </c>
      <c r="H36" s="109">
        <v>5</v>
      </c>
      <c r="I36" s="109">
        <v>5</v>
      </c>
      <c r="J36" s="109">
        <v>5</v>
      </c>
      <c r="K36" s="105"/>
      <c r="L36" s="105"/>
    </row>
    <row r="37" ht="18" spans="1:12">
      <c r="A37" s="104">
        <f t="shared" si="0"/>
        <v>33</v>
      </c>
      <c r="B37" s="105" t="s">
        <v>837</v>
      </c>
      <c r="C37" s="105"/>
      <c r="D37" s="105"/>
      <c r="E37" s="106" t="s">
        <v>128</v>
      </c>
      <c r="F37" s="107"/>
      <c r="G37" s="108" t="s">
        <v>799</v>
      </c>
      <c r="H37" s="109">
        <v>10</v>
      </c>
      <c r="I37" s="109">
        <v>10</v>
      </c>
      <c r="J37" s="109">
        <v>10</v>
      </c>
      <c r="K37" s="105"/>
      <c r="L37" s="105"/>
    </row>
    <row r="38" ht="18" spans="1:12">
      <c r="A38" s="104">
        <f t="shared" si="0"/>
        <v>34</v>
      </c>
      <c r="B38" s="105" t="s">
        <v>838</v>
      </c>
      <c r="C38" s="105"/>
      <c r="D38" s="105"/>
      <c r="E38" s="106" t="s">
        <v>128</v>
      </c>
      <c r="F38" s="107"/>
      <c r="G38" s="108" t="s">
        <v>830</v>
      </c>
      <c r="H38" s="109">
        <v>4</v>
      </c>
      <c r="I38" s="109">
        <v>4</v>
      </c>
      <c r="J38" s="109">
        <v>4</v>
      </c>
      <c r="K38" s="105"/>
      <c r="L38" s="105"/>
    </row>
    <row r="39" ht="18" spans="1:12">
      <c r="A39" s="104">
        <f t="shared" si="0"/>
        <v>35</v>
      </c>
      <c r="B39" s="105" t="s">
        <v>839</v>
      </c>
      <c r="C39" s="105"/>
      <c r="D39" s="105"/>
      <c r="E39" s="106" t="s">
        <v>128</v>
      </c>
      <c r="F39" s="107"/>
      <c r="G39" s="108" t="s">
        <v>799</v>
      </c>
      <c r="H39" s="109">
        <v>20</v>
      </c>
      <c r="I39" s="109">
        <v>20</v>
      </c>
      <c r="J39" s="109">
        <v>20</v>
      </c>
      <c r="K39" s="105"/>
      <c r="L39" s="105"/>
    </row>
    <row r="40" ht="18" spans="1:12">
      <c r="A40" s="104">
        <f t="shared" si="0"/>
        <v>36</v>
      </c>
      <c r="B40" s="105" t="s">
        <v>840</v>
      </c>
      <c r="C40" s="105"/>
      <c r="D40" s="105"/>
      <c r="E40" s="106" t="s">
        <v>128</v>
      </c>
      <c r="F40" s="107"/>
      <c r="G40" s="108" t="s">
        <v>818</v>
      </c>
      <c r="H40" s="109">
        <v>21</v>
      </c>
      <c r="I40" s="109">
        <v>21</v>
      </c>
      <c r="J40" s="109">
        <v>21</v>
      </c>
      <c r="K40" s="105"/>
      <c r="L40" s="105"/>
    </row>
    <row r="41" ht="18" spans="1:12">
      <c r="A41" s="104">
        <f t="shared" si="0"/>
        <v>37</v>
      </c>
      <c r="B41" s="105" t="s">
        <v>841</v>
      </c>
      <c r="C41" s="105"/>
      <c r="D41" s="105"/>
      <c r="E41" s="106" t="s">
        <v>128</v>
      </c>
      <c r="F41" s="107"/>
      <c r="G41" s="108" t="s">
        <v>830</v>
      </c>
      <c r="H41" s="109">
        <v>13</v>
      </c>
      <c r="I41" s="109">
        <v>13</v>
      </c>
      <c r="J41" s="109">
        <v>13</v>
      </c>
      <c r="K41" s="110" t="s">
        <v>802</v>
      </c>
      <c r="L41" s="105"/>
    </row>
    <row r="42" ht="18" spans="1:12">
      <c r="A42" s="104">
        <f t="shared" si="0"/>
        <v>38</v>
      </c>
      <c r="B42" s="105" t="s">
        <v>842</v>
      </c>
      <c r="C42" s="105"/>
      <c r="D42" s="105"/>
      <c r="E42" s="106" t="s">
        <v>128</v>
      </c>
      <c r="F42" s="107"/>
      <c r="G42" s="108" t="s">
        <v>830</v>
      </c>
      <c r="H42" s="109">
        <v>2</v>
      </c>
      <c r="I42" s="109">
        <v>2</v>
      </c>
      <c r="J42" s="109">
        <v>2</v>
      </c>
      <c r="K42" s="105"/>
      <c r="L42" s="105"/>
    </row>
    <row r="43" ht="18" spans="1:12">
      <c r="A43" s="104">
        <f t="shared" si="0"/>
        <v>39</v>
      </c>
      <c r="B43" s="105" t="s">
        <v>843</v>
      </c>
      <c r="C43" s="105"/>
      <c r="D43" s="105"/>
      <c r="E43" s="106" t="s">
        <v>128</v>
      </c>
      <c r="F43" s="107"/>
      <c r="G43" s="108" t="s">
        <v>799</v>
      </c>
      <c r="H43" s="109">
        <v>20</v>
      </c>
      <c r="I43" s="109">
        <v>20</v>
      </c>
      <c r="J43" s="109">
        <v>20</v>
      </c>
      <c r="K43" s="105"/>
      <c r="L43" s="105"/>
    </row>
    <row r="44" ht="18" spans="1:12">
      <c r="A44" s="104">
        <f t="shared" si="0"/>
        <v>40</v>
      </c>
      <c r="B44" s="105" t="s">
        <v>844</v>
      </c>
      <c r="C44" s="105"/>
      <c r="D44" s="105"/>
      <c r="E44" s="106" t="s">
        <v>128</v>
      </c>
      <c r="F44" s="107"/>
      <c r="G44" s="108" t="s">
        <v>799</v>
      </c>
      <c r="H44" s="109">
        <v>2</v>
      </c>
      <c r="I44" s="109">
        <v>2</v>
      </c>
      <c r="J44" s="109">
        <v>2</v>
      </c>
      <c r="K44" s="105"/>
      <c r="L44" s="105"/>
    </row>
    <row r="45" ht="18" spans="1:12">
      <c r="A45" s="104">
        <f t="shared" si="0"/>
        <v>41</v>
      </c>
      <c r="B45" s="105" t="s">
        <v>845</v>
      </c>
      <c r="C45" s="105"/>
      <c r="D45" s="105"/>
      <c r="E45" s="106" t="s">
        <v>128</v>
      </c>
      <c r="F45" s="107"/>
      <c r="G45" s="108" t="s">
        <v>830</v>
      </c>
      <c r="H45" s="109">
        <v>7</v>
      </c>
      <c r="I45" s="109">
        <v>7</v>
      </c>
      <c r="J45" s="109">
        <v>7</v>
      </c>
      <c r="K45" s="110" t="s">
        <v>802</v>
      </c>
      <c r="L45" s="105"/>
    </row>
    <row r="46" ht="36" spans="1:12">
      <c r="A46" s="104">
        <f t="shared" si="0"/>
        <v>42</v>
      </c>
      <c r="B46" s="105" t="s">
        <v>846</v>
      </c>
      <c r="C46" s="105"/>
      <c r="D46" s="105"/>
      <c r="E46" s="106" t="s">
        <v>128</v>
      </c>
      <c r="F46" s="107"/>
      <c r="G46" s="108" t="s">
        <v>830</v>
      </c>
      <c r="H46" s="109">
        <v>11</v>
      </c>
      <c r="I46" s="109">
        <v>11</v>
      </c>
      <c r="J46" s="109">
        <v>11</v>
      </c>
      <c r="K46" s="113" t="s">
        <v>831</v>
      </c>
      <c r="L46" s="105"/>
    </row>
    <row r="47" ht="18" spans="1:12">
      <c r="A47" s="104">
        <f t="shared" si="0"/>
        <v>43</v>
      </c>
      <c r="B47" s="105" t="s">
        <v>847</v>
      </c>
      <c r="C47" s="105"/>
      <c r="D47" s="105"/>
      <c r="E47" s="106" t="s">
        <v>128</v>
      </c>
      <c r="F47" s="107"/>
      <c r="G47" s="108" t="s">
        <v>799</v>
      </c>
      <c r="H47" s="109">
        <v>35</v>
      </c>
      <c r="I47" s="109">
        <v>35</v>
      </c>
      <c r="J47" s="109">
        <v>35</v>
      </c>
      <c r="K47" s="105"/>
      <c r="L47" s="105"/>
    </row>
    <row r="48" ht="18" spans="1:12">
      <c r="A48" s="104">
        <f t="shared" si="0"/>
        <v>44</v>
      </c>
      <c r="B48" s="105" t="s">
        <v>848</v>
      </c>
      <c r="C48" s="105"/>
      <c r="D48" s="105"/>
      <c r="E48" s="106" t="s">
        <v>128</v>
      </c>
      <c r="F48" s="107"/>
      <c r="G48" s="108" t="s">
        <v>115</v>
      </c>
      <c r="H48" s="109">
        <v>20</v>
      </c>
      <c r="I48" s="109">
        <v>20</v>
      </c>
      <c r="J48" s="109">
        <v>20</v>
      </c>
      <c r="K48" s="105"/>
      <c r="L48" s="105"/>
    </row>
    <row r="49" ht="18" spans="1:12">
      <c r="A49" s="104">
        <f t="shared" si="0"/>
        <v>45</v>
      </c>
      <c r="B49" s="105" t="s">
        <v>849</v>
      </c>
      <c r="C49" s="105"/>
      <c r="D49" s="105"/>
      <c r="E49" s="106" t="s">
        <v>128</v>
      </c>
      <c r="F49" s="107"/>
      <c r="G49" s="108" t="s">
        <v>830</v>
      </c>
      <c r="H49" s="109">
        <v>28</v>
      </c>
      <c r="I49" s="109">
        <v>28</v>
      </c>
      <c r="J49" s="109">
        <v>28</v>
      </c>
      <c r="K49" s="110" t="s">
        <v>802</v>
      </c>
      <c r="L49" s="105"/>
    </row>
    <row r="50" ht="18" spans="1:12">
      <c r="A50" s="104">
        <f t="shared" si="0"/>
        <v>46</v>
      </c>
      <c r="B50" s="105" t="s">
        <v>850</v>
      </c>
      <c r="C50" s="105"/>
      <c r="D50" s="105"/>
      <c r="E50" s="106" t="s">
        <v>128</v>
      </c>
      <c r="F50" s="107"/>
      <c r="G50" s="108" t="s">
        <v>830</v>
      </c>
      <c r="H50" s="109">
        <v>23</v>
      </c>
      <c r="I50" s="109">
        <v>23</v>
      </c>
      <c r="J50" s="109">
        <v>23</v>
      </c>
      <c r="K50" s="110" t="s">
        <v>802</v>
      </c>
      <c r="L50" s="105"/>
    </row>
    <row r="51" ht="18" spans="1:12">
      <c r="A51" s="104">
        <f t="shared" si="0"/>
        <v>47</v>
      </c>
      <c r="B51" s="105" t="s">
        <v>851</v>
      </c>
      <c r="C51" s="105"/>
      <c r="D51" s="105"/>
      <c r="E51" s="106" t="s">
        <v>128</v>
      </c>
      <c r="F51" s="107"/>
      <c r="G51" s="108" t="s">
        <v>115</v>
      </c>
      <c r="H51" s="109">
        <v>2</v>
      </c>
      <c r="I51" s="109">
        <v>2</v>
      </c>
      <c r="J51" s="109">
        <v>2</v>
      </c>
      <c r="K51" s="105"/>
      <c r="L51" s="105"/>
    </row>
    <row r="52" ht="18" spans="1:12">
      <c r="A52" s="104">
        <f t="shared" si="0"/>
        <v>48</v>
      </c>
      <c r="B52" s="105" t="s">
        <v>852</v>
      </c>
      <c r="C52" s="105"/>
      <c r="D52" s="105"/>
      <c r="E52" s="106" t="s">
        <v>128</v>
      </c>
      <c r="F52" s="107"/>
      <c r="G52" s="108" t="s">
        <v>799</v>
      </c>
      <c r="H52" s="109">
        <v>40</v>
      </c>
      <c r="I52" s="109">
        <v>40</v>
      </c>
      <c r="J52" s="109">
        <v>40</v>
      </c>
      <c r="K52" s="113" t="s">
        <v>853</v>
      </c>
      <c r="L52" s="105"/>
    </row>
    <row r="53" ht="18" spans="1:12">
      <c r="A53" s="104">
        <f t="shared" si="0"/>
        <v>49</v>
      </c>
      <c r="B53" s="105" t="s">
        <v>854</v>
      </c>
      <c r="C53" s="105"/>
      <c r="D53" s="105"/>
      <c r="E53" s="106" t="s">
        <v>24</v>
      </c>
      <c r="F53" s="111" t="s">
        <v>822</v>
      </c>
      <c r="G53" s="108" t="s">
        <v>799</v>
      </c>
      <c r="H53" s="109">
        <v>0</v>
      </c>
      <c r="I53" s="109">
        <v>0</v>
      </c>
      <c r="J53" s="109">
        <v>0</v>
      </c>
      <c r="K53" s="105"/>
      <c r="L53" s="105"/>
    </row>
    <row r="54" ht="18" spans="1:12">
      <c r="A54" s="104">
        <f t="shared" si="0"/>
        <v>50</v>
      </c>
      <c r="B54" s="105" t="s">
        <v>855</v>
      </c>
      <c r="C54" s="105"/>
      <c r="D54" s="105"/>
      <c r="E54" s="106" t="s">
        <v>24</v>
      </c>
      <c r="F54" s="107"/>
      <c r="G54" s="108" t="s">
        <v>799</v>
      </c>
      <c r="H54" s="109">
        <v>0</v>
      </c>
      <c r="I54" s="109">
        <v>0</v>
      </c>
      <c r="J54" s="109">
        <v>0</v>
      </c>
      <c r="K54" s="105"/>
      <c r="L54" s="105"/>
    </row>
    <row r="55" ht="18" spans="1:12">
      <c r="A55" s="104">
        <f t="shared" si="0"/>
        <v>51</v>
      </c>
      <c r="B55" s="105" t="s">
        <v>856</v>
      </c>
      <c r="C55" s="105"/>
      <c r="D55" s="105"/>
      <c r="E55" s="106" t="s">
        <v>24</v>
      </c>
      <c r="F55" s="107"/>
      <c r="G55" s="108" t="s">
        <v>799</v>
      </c>
      <c r="H55" s="109">
        <v>0</v>
      </c>
      <c r="I55" s="109">
        <v>0</v>
      </c>
      <c r="J55" s="109">
        <v>0</v>
      </c>
      <c r="K55" s="105"/>
      <c r="L55" s="105"/>
    </row>
    <row r="56" ht="18" spans="1:12">
      <c r="A56" s="104">
        <f t="shared" si="0"/>
        <v>52</v>
      </c>
      <c r="B56" s="105" t="s">
        <v>857</v>
      </c>
      <c r="C56" s="105"/>
      <c r="D56" s="105"/>
      <c r="E56" s="106" t="s">
        <v>24</v>
      </c>
      <c r="F56" s="107"/>
      <c r="G56" s="108" t="s">
        <v>858</v>
      </c>
      <c r="H56" s="109">
        <v>0</v>
      </c>
      <c r="I56" s="109">
        <v>0</v>
      </c>
      <c r="J56" s="109">
        <v>0</v>
      </c>
      <c r="K56" s="105"/>
      <c r="L56" s="105"/>
    </row>
    <row r="57" ht="18" spans="1:12">
      <c r="A57" s="104">
        <f t="shared" si="0"/>
        <v>53</v>
      </c>
      <c r="B57" s="105" t="s">
        <v>859</v>
      </c>
      <c r="C57" s="105"/>
      <c r="D57" s="105"/>
      <c r="E57" s="106" t="s">
        <v>128</v>
      </c>
      <c r="F57" s="107"/>
      <c r="G57" s="108" t="s">
        <v>799</v>
      </c>
      <c r="H57" s="109">
        <v>6</v>
      </c>
      <c r="I57" s="109">
        <v>6</v>
      </c>
      <c r="J57" s="109">
        <v>6</v>
      </c>
      <c r="K57" s="105"/>
      <c r="L57" s="105"/>
    </row>
    <row r="58" ht="18" spans="1:12">
      <c r="A58" s="104">
        <f t="shared" si="0"/>
        <v>54</v>
      </c>
      <c r="B58" s="105" t="s">
        <v>860</v>
      </c>
      <c r="C58" s="105"/>
      <c r="D58" s="105"/>
      <c r="E58" s="114" t="s">
        <v>128</v>
      </c>
      <c r="F58" s="115"/>
      <c r="G58" s="108" t="s">
        <v>157</v>
      </c>
      <c r="H58" s="109">
        <v>300</v>
      </c>
      <c r="I58" s="109">
        <v>300</v>
      </c>
      <c r="J58" s="109">
        <v>300</v>
      </c>
      <c r="K58" s="105"/>
      <c r="L58" s="105"/>
    </row>
    <row r="59" ht="18" spans="1:12">
      <c r="A59" s="104">
        <f t="shared" si="0"/>
        <v>55</v>
      </c>
      <c r="B59" s="105" t="s">
        <v>861</v>
      </c>
      <c r="C59" s="105"/>
      <c r="D59" s="105"/>
      <c r="E59" s="106" t="s">
        <v>128</v>
      </c>
      <c r="F59" s="107"/>
      <c r="G59" s="108" t="s">
        <v>799</v>
      </c>
      <c r="H59" s="109">
        <v>4</v>
      </c>
      <c r="I59" s="109">
        <v>4</v>
      </c>
      <c r="J59" s="109">
        <v>4</v>
      </c>
      <c r="K59" s="105"/>
      <c r="L59" s="105"/>
    </row>
    <row r="60" ht="18" spans="1:12">
      <c r="A60" s="104">
        <f t="shared" si="0"/>
        <v>56</v>
      </c>
      <c r="B60" s="105" t="s">
        <v>862</v>
      </c>
      <c r="C60" s="105"/>
      <c r="D60" s="105"/>
      <c r="E60" s="114" t="s">
        <v>128</v>
      </c>
      <c r="F60" s="115"/>
      <c r="G60" s="108" t="s">
        <v>157</v>
      </c>
      <c r="H60" s="109">
        <v>400</v>
      </c>
      <c r="I60" s="109">
        <v>400</v>
      </c>
      <c r="J60" s="109">
        <v>400</v>
      </c>
      <c r="K60" s="105" t="s">
        <v>863</v>
      </c>
      <c r="L60" s="105"/>
    </row>
    <row r="61" ht="18" spans="1:12">
      <c r="A61" s="104">
        <f t="shared" si="0"/>
        <v>57</v>
      </c>
      <c r="B61" s="105" t="s">
        <v>864</v>
      </c>
      <c r="C61" s="105"/>
      <c r="D61" s="105"/>
      <c r="E61" s="106" t="s">
        <v>128</v>
      </c>
      <c r="F61" s="107"/>
      <c r="G61" s="108" t="s">
        <v>799</v>
      </c>
      <c r="H61" s="109">
        <v>80</v>
      </c>
      <c r="I61" s="109">
        <v>80</v>
      </c>
      <c r="J61" s="109">
        <v>80</v>
      </c>
      <c r="K61" s="105"/>
      <c r="L61" s="105"/>
    </row>
    <row r="62" ht="18" spans="1:12">
      <c r="A62" s="104">
        <f t="shared" si="0"/>
        <v>58</v>
      </c>
      <c r="B62" s="105" t="s">
        <v>865</v>
      </c>
      <c r="C62" s="105"/>
      <c r="D62" s="105"/>
      <c r="E62" s="114" t="s">
        <v>128</v>
      </c>
      <c r="F62" s="115"/>
      <c r="G62" s="108" t="s">
        <v>799</v>
      </c>
      <c r="H62" s="109">
        <v>150</v>
      </c>
      <c r="I62" s="109">
        <v>150</v>
      </c>
      <c r="J62" s="109">
        <v>150</v>
      </c>
      <c r="K62" s="105" t="s">
        <v>866</v>
      </c>
      <c r="L62" s="105"/>
    </row>
    <row r="63" ht="18" spans="1:12">
      <c r="A63" s="104">
        <f t="shared" si="0"/>
        <v>59</v>
      </c>
      <c r="B63" s="105" t="s">
        <v>867</v>
      </c>
      <c r="C63" s="105"/>
      <c r="D63" s="105"/>
      <c r="E63" s="106" t="s">
        <v>128</v>
      </c>
      <c r="F63" s="107"/>
      <c r="G63" s="108" t="s">
        <v>868</v>
      </c>
      <c r="H63" s="109">
        <v>300</v>
      </c>
      <c r="I63" s="109">
        <v>800</v>
      </c>
      <c r="J63" s="109">
        <v>800</v>
      </c>
      <c r="K63" s="105"/>
      <c r="L63" s="105"/>
    </row>
    <row r="64" ht="18" spans="1:12">
      <c r="A64" s="104">
        <f t="shared" si="0"/>
        <v>60</v>
      </c>
      <c r="B64" s="105" t="s">
        <v>869</v>
      </c>
      <c r="C64" s="105"/>
      <c r="D64" s="105"/>
      <c r="E64" s="106" t="s">
        <v>128</v>
      </c>
      <c r="F64" s="107"/>
      <c r="G64" s="108" t="s">
        <v>868</v>
      </c>
      <c r="H64" s="109">
        <v>300</v>
      </c>
      <c r="I64" s="109">
        <v>800</v>
      </c>
      <c r="J64" s="109">
        <v>800</v>
      </c>
      <c r="K64" s="105"/>
      <c r="L64" s="105"/>
    </row>
    <row r="65" ht="18" spans="1:12">
      <c r="A65" s="104">
        <f t="shared" si="0"/>
        <v>61</v>
      </c>
      <c r="B65" s="105" t="s">
        <v>870</v>
      </c>
      <c r="C65" s="105"/>
      <c r="D65" s="105"/>
      <c r="E65" s="106" t="s">
        <v>24</v>
      </c>
      <c r="F65" s="111" t="s">
        <v>822</v>
      </c>
      <c r="G65" s="116" t="s">
        <v>799</v>
      </c>
      <c r="H65" s="109">
        <v>0</v>
      </c>
      <c r="I65" s="109">
        <v>0</v>
      </c>
      <c r="J65" s="109">
        <v>0</v>
      </c>
      <c r="K65" s="105"/>
      <c r="L65" s="105"/>
    </row>
    <row r="66" ht="18" spans="1:12">
      <c r="A66" s="104">
        <f t="shared" si="0"/>
        <v>62</v>
      </c>
      <c r="B66" s="105" t="s">
        <v>871</v>
      </c>
      <c r="C66" s="105"/>
      <c r="D66" s="105"/>
      <c r="E66" s="106" t="s">
        <v>24</v>
      </c>
      <c r="F66" s="107"/>
      <c r="G66" s="108" t="s">
        <v>108</v>
      </c>
      <c r="H66" s="109">
        <v>0</v>
      </c>
      <c r="I66" s="109">
        <v>0</v>
      </c>
      <c r="J66" s="109">
        <v>0</v>
      </c>
      <c r="K66" s="105"/>
      <c r="L66" s="105"/>
    </row>
    <row r="67" ht="18" spans="1:12">
      <c r="A67" s="104">
        <f t="shared" si="0"/>
        <v>63</v>
      </c>
      <c r="B67" s="105" t="s">
        <v>872</v>
      </c>
      <c r="C67" s="105"/>
      <c r="D67" s="105"/>
      <c r="E67" s="106" t="s">
        <v>128</v>
      </c>
      <c r="F67" s="107"/>
      <c r="G67" s="108" t="s">
        <v>799</v>
      </c>
      <c r="H67" s="109">
        <v>5</v>
      </c>
      <c r="I67" s="109">
        <v>5</v>
      </c>
      <c r="J67" s="109">
        <v>5</v>
      </c>
      <c r="K67" s="105"/>
      <c r="L67" s="105"/>
    </row>
    <row r="68" ht="18" spans="1:12">
      <c r="A68" s="104">
        <f t="shared" ref="A68:A102" si="1">ROW()-4</f>
        <v>64</v>
      </c>
      <c r="B68" s="105" t="s">
        <v>873</v>
      </c>
      <c r="C68" s="105"/>
      <c r="D68" s="105"/>
      <c r="E68" s="106" t="s">
        <v>128</v>
      </c>
      <c r="F68" s="107"/>
      <c r="G68" s="108" t="s">
        <v>799</v>
      </c>
      <c r="H68" s="109">
        <v>20</v>
      </c>
      <c r="I68" s="109">
        <v>20</v>
      </c>
      <c r="J68" s="109">
        <v>20</v>
      </c>
      <c r="K68" s="105"/>
      <c r="L68" s="105"/>
    </row>
    <row r="69" ht="18" spans="1:12">
      <c r="A69" s="104">
        <f t="shared" si="1"/>
        <v>65</v>
      </c>
      <c r="B69" s="105" t="s">
        <v>874</v>
      </c>
      <c r="C69" s="105"/>
      <c r="D69" s="105"/>
      <c r="E69" s="106" t="s">
        <v>128</v>
      </c>
      <c r="F69" s="107"/>
      <c r="G69" s="108" t="s">
        <v>799</v>
      </c>
      <c r="H69" s="109">
        <v>5</v>
      </c>
      <c r="I69" s="109">
        <v>5</v>
      </c>
      <c r="J69" s="109">
        <v>5</v>
      </c>
      <c r="K69" s="105"/>
      <c r="L69" s="105"/>
    </row>
    <row r="70" ht="18" spans="1:12">
      <c r="A70" s="104">
        <f t="shared" si="1"/>
        <v>66</v>
      </c>
      <c r="B70" s="105" t="s">
        <v>875</v>
      </c>
      <c r="C70" s="105"/>
      <c r="D70" s="105"/>
      <c r="E70" s="106" t="s">
        <v>128</v>
      </c>
      <c r="F70" s="107"/>
      <c r="G70" s="108" t="s">
        <v>799</v>
      </c>
      <c r="H70" s="109">
        <v>8</v>
      </c>
      <c r="I70" s="109">
        <v>8</v>
      </c>
      <c r="J70" s="109">
        <v>8</v>
      </c>
      <c r="K70" s="105"/>
      <c r="L70" s="105"/>
    </row>
    <row r="71" ht="18" spans="1:12">
      <c r="A71" s="104">
        <f t="shared" si="1"/>
        <v>67</v>
      </c>
      <c r="B71" s="105" t="s">
        <v>876</v>
      </c>
      <c r="C71" s="105"/>
      <c r="D71" s="105"/>
      <c r="E71" s="106" t="s">
        <v>128</v>
      </c>
      <c r="F71" s="107"/>
      <c r="G71" s="108" t="s">
        <v>799</v>
      </c>
      <c r="H71" s="109">
        <v>10</v>
      </c>
      <c r="I71" s="109">
        <v>10</v>
      </c>
      <c r="J71" s="109">
        <v>10</v>
      </c>
      <c r="K71" s="105"/>
      <c r="L71" s="105"/>
    </row>
    <row r="72" ht="18" spans="1:12">
      <c r="A72" s="104">
        <f t="shared" si="1"/>
        <v>68</v>
      </c>
      <c r="B72" s="105" t="s">
        <v>877</v>
      </c>
      <c r="C72" s="105"/>
      <c r="D72" s="105"/>
      <c r="E72" s="106" t="s">
        <v>128</v>
      </c>
      <c r="F72" s="107"/>
      <c r="G72" s="108" t="s">
        <v>799</v>
      </c>
      <c r="H72" s="109">
        <v>13</v>
      </c>
      <c r="I72" s="109">
        <v>13</v>
      </c>
      <c r="J72" s="109">
        <v>13</v>
      </c>
      <c r="K72" s="105"/>
      <c r="L72" s="105"/>
    </row>
    <row r="73" ht="18" spans="1:12">
      <c r="A73" s="104">
        <f t="shared" si="1"/>
        <v>69</v>
      </c>
      <c r="B73" s="105" t="s">
        <v>878</v>
      </c>
      <c r="C73" s="105"/>
      <c r="D73" s="105"/>
      <c r="E73" s="106" t="s">
        <v>128</v>
      </c>
      <c r="F73" s="107"/>
      <c r="G73" s="108" t="s">
        <v>799</v>
      </c>
      <c r="H73" s="109">
        <v>18</v>
      </c>
      <c r="I73" s="109">
        <v>18</v>
      </c>
      <c r="J73" s="109">
        <v>18</v>
      </c>
      <c r="K73" s="105"/>
      <c r="L73" s="105"/>
    </row>
    <row r="74" ht="18" spans="1:12">
      <c r="A74" s="104">
        <f t="shared" si="1"/>
        <v>70</v>
      </c>
      <c r="B74" s="105" t="s">
        <v>879</v>
      </c>
      <c r="C74" s="105"/>
      <c r="D74" s="105"/>
      <c r="E74" s="106" t="s">
        <v>128</v>
      </c>
      <c r="F74" s="107"/>
      <c r="G74" s="108" t="s">
        <v>799</v>
      </c>
      <c r="H74" s="109">
        <v>4.5</v>
      </c>
      <c r="I74" s="109">
        <v>4.5</v>
      </c>
      <c r="J74" s="109">
        <v>4.5</v>
      </c>
      <c r="K74" s="113" t="s">
        <v>880</v>
      </c>
      <c r="L74" s="105"/>
    </row>
    <row r="75" ht="36" spans="1:12">
      <c r="A75" s="104">
        <f t="shared" si="1"/>
        <v>71</v>
      </c>
      <c r="B75" s="105" t="s">
        <v>881</v>
      </c>
      <c r="C75" s="105"/>
      <c r="D75" s="105"/>
      <c r="E75" s="106" t="s">
        <v>24</v>
      </c>
      <c r="F75" s="107"/>
      <c r="G75" s="108" t="s">
        <v>108</v>
      </c>
      <c r="H75" s="109">
        <v>0</v>
      </c>
      <c r="I75" s="109">
        <v>0</v>
      </c>
      <c r="J75" s="109">
        <v>0</v>
      </c>
      <c r="K75" s="113" t="s">
        <v>882</v>
      </c>
      <c r="L75" s="105"/>
    </row>
    <row r="76" ht="18" spans="1:12">
      <c r="A76" s="104">
        <f t="shared" si="1"/>
        <v>72</v>
      </c>
      <c r="B76" s="105" t="s">
        <v>883</v>
      </c>
      <c r="C76" s="105"/>
      <c r="D76" s="105"/>
      <c r="E76" s="106" t="s">
        <v>128</v>
      </c>
      <c r="F76" s="107"/>
      <c r="G76" s="108" t="s">
        <v>799</v>
      </c>
      <c r="H76" s="109">
        <v>10</v>
      </c>
      <c r="I76" s="109">
        <v>10</v>
      </c>
      <c r="J76" s="109">
        <v>10</v>
      </c>
      <c r="K76" s="105"/>
      <c r="L76" s="105"/>
    </row>
    <row r="77" ht="18" spans="1:12">
      <c r="A77" s="104">
        <f t="shared" si="1"/>
        <v>73</v>
      </c>
      <c r="B77" s="105" t="s">
        <v>884</v>
      </c>
      <c r="C77" s="105"/>
      <c r="D77" s="105"/>
      <c r="E77" s="106" t="s">
        <v>128</v>
      </c>
      <c r="F77" s="107"/>
      <c r="G77" s="108" t="s">
        <v>811</v>
      </c>
      <c r="H77" s="109">
        <v>2</v>
      </c>
      <c r="I77" s="109">
        <v>2</v>
      </c>
      <c r="J77" s="109">
        <v>2</v>
      </c>
      <c r="K77" s="105"/>
      <c r="L77" s="105"/>
    </row>
    <row r="78" ht="18" spans="1:12">
      <c r="A78" s="104">
        <f t="shared" si="1"/>
        <v>74</v>
      </c>
      <c r="B78" s="105" t="s">
        <v>885</v>
      </c>
      <c r="C78" s="105"/>
      <c r="D78" s="105"/>
      <c r="E78" s="106" t="s">
        <v>128</v>
      </c>
      <c r="F78" s="107"/>
      <c r="G78" s="108" t="s">
        <v>799</v>
      </c>
      <c r="H78" s="109">
        <v>30</v>
      </c>
      <c r="I78" s="109">
        <v>30</v>
      </c>
      <c r="J78" s="109">
        <v>30</v>
      </c>
      <c r="K78" s="105"/>
      <c r="L78" s="105"/>
    </row>
    <row r="79" ht="18" spans="1:12">
      <c r="A79" s="104">
        <f t="shared" si="1"/>
        <v>75</v>
      </c>
      <c r="B79" s="105" t="s">
        <v>886</v>
      </c>
      <c r="C79" s="105"/>
      <c r="D79" s="105"/>
      <c r="E79" s="106" t="s">
        <v>128</v>
      </c>
      <c r="F79" s="107"/>
      <c r="G79" s="108" t="s">
        <v>868</v>
      </c>
      <c r="H79" s="109">
        <v>120</v>
      </c>
      <c r="I79" s="109">
        <v>240</v>
      </c>
      <c r="J79" s="109">
        <v>240</v>
      </c>
      <c r="K79" s="105"/>
      <c r="L79" s="105"/>
    </row>
    <row r="80" ht="18" spans="1:12">
      <c r="A80" s="104">
        <f t="shared" si="1"/>
        <v>76</v>
      </c>
      <c r="B80" s="105" t="s">
        <v>887</v>
      </c>
      <c r="C80" s="105"/>
      <c r="D80" s="105"/>
      <c r="E80" s="106" t="s">
        <v>128</v>
      </c>
      <c r="F80" s="107"/>
      <c r="G80" s="108" t="s">
        <v>868</v>
      </c>
      <c r="H80" s="109">
        <v>150</v>
      </c>
      <c r="I80" s="109">
        <v>400</v>
      </c>
      <c r="J80" s="109">
        <v>400</v>
      </c>
      <c r="K80" s="105"/>
      <c r="L80" s="105"/>
    </row>
    <row r="81" ht="18" spans="1:12">
      <c r="A81" s="104">
        <f t="shared" si="1"/>
        <v>77</v>
      </c>
      <c r="B81" s="105" t="s">
        <v>888</v>
      </c>
      <c r="C81" s="105"/>
      <c r="D81" s="105"/>
      <c r="E81" s="106" t="s">
        <v>128</v>
      </c>
      <c r="F81" s="107"/>
      <c r="G81" s="108" t="s">
        <v>868</v>
      </c>
      <c r="H81" s="109">
        <v>800</v>
      </c>
      <c r="I81" s="109">
        <v>1000</v>
      </c>
      <c r="J81" s="109">
        <v>1000</v>
      </c>
      <c r="K81" s="105"/>
      <c r="L81" s="105"/>
    </row>
    <row r="82" ht="18" spans="1:12">
      <c r="A82" s="104">
        <f t="shared" si="1"/>
        <v>78</v>
      </c>
      <c r="B82" s="105" t="s">
        <v>889</v>
      </c>
      <c r="C82" s="105"/>
      <c r="D82" s="105"/>
      <c r="E82" s="106" t="s">
        <v>128</v>
      </c>
      <c r="F82" s="104"/>
      <c r="G82" s="104" t="s">
        <v>799</v>
      </c>
      <c r="H82" s="109">
        <v>60</v>
      </c>
      <c r="I82" s="109">
        <v>60</v>
      </c>
      <c r="J82" s="109">
        <v>60</v>
      </c>
      <c r="K82" s="105"/>
      <c r="L82" s="105"/>
    </row>
    <row r="83" ht="18" spans="1:12">
      <c r="A83" s="104">
        <f t="shared" si="1"/>
        <v>79</v>
      </c>
      <c r="B83" s="105" t="s">
        <v>890</v>
      </c>
      <c r="C83" s="105"/>
      <c r="D83" s="105"/>
      <c r="E83" s="106" t="s">
        <v>128</v>
      </c>
      <c r="F83" s="107"/>
      <c r="G83" s="108" t="s">
        <v>868</v>
      </c>
      <c r="H83" s="109">
        <v>200</v>
      </c>
      <c r="I83" s="109">
        <v>600</v>
      </c>
      <c r="J83" s="109">
        <v>600</v>
      </c>
      <c r="K83" s="105"/>
      <c r="L83" s="105"/>
    </row>
    <row r="84" ht="18" spans="1:12">
      <c r="A84" s="104">
        <f t="shared" si="1"/>
        <v>80</v>
      </c>
      <c r="B84" s="105" t="s">
        <v>891</v>
      </c>
      <c r="C84" s="105"/>
      <c r="D84" s="105"/>
      <c r="E84" s="106" t="s">
        <v>128</v>
      </c>
      <c r="F84" s="107"/>
      <c r="G84" s="108" t="s">
        <v>799</v>
      </c>
      <c r="H84" s="109">
        <v>50</v>
      </c>
      <c r="I84" s="109">
        <v>50</v>
      </c>
      <c r="J84" s="109">
        <v>50</v>
      </c>
      <c r="K84" s="105"/>
      <c r="L84" s="105"/>
    </row>
    <row r="85" ht="36" spans="1:12">
      <c r="A85" s="104">
        <f t="shared" si="1"/>
        <v>81</v>
      </c>
      <c r="B85" s="105" t="s">
        <v>892</v>
      </c>
      <c r="C85" s="105"/>
      <c r="D85" s="105"/>
      <c r="E85" s="106" t="s">
        <v>128</v>
      </c>
      <c r="F85" s="107"/>
      <c r="G85" s="108" t="s">
        <v>811</v>
      </c>
      <c r="H85" s="109">
        <v>20</v>
      </c>
      <c r="I85" s="109">
        <v>20</v>
      </c>
      <c r="J85" s="109">
        <v>20</v>
      </c>
      <c r="K85" s="113" t="s">
        <v>893</v>
      </c>
      <c r="L85" s="105"/>
    </row>
    <row r="86" ht="18" spans="1:12">
      <c r="A86" s="104">
        <f t="shared" si="1"/>
        <v>82</v>
      </c>
      <c r="B86" s="105" t="s">
        <v>894</v>
      </c>
      <c r="C86" s="105"/>
      <c r="D86" s="105"/>
      <c r="E86" s="106" t="s">
        <v>24</v>
      </c>
      <c r="F86" s="107"/>
      <c r="G86" s="108" t="s">
        <v>799</v>
      </c>
      <c r="H86" s="109">
        <v>0</v>
      </c>
      <c r="I86" s="109">
        <v>0</v>
      </c>
      <c r="J86" s="109">
        <v>0</v>
      </c>
      <c r="K86" s="105"/>
      <c r="L86" s="105"/>
    </row>
    <row r="87" ht="18" spans="1:12">
      <c r="A87" s="104">
        <f t="shared" si="1"/>
        <v>83</v>
      </c>
      <c r="B87" s="105" t="s">
        <v>895</v>
      </c>
      <c r="C87" s="105"/>
      <c r="D87" s="105"/>
      <c r="E87" s="106" t="s">
        <v>128</v>
      </c>
      <c r="F87" s="107"/>
      <c r="G87" s="108" t="s">
        <v>868</v>
      </c>
      <c r="H87" s="109">
        <v>800</v>
      </c>
      <c r="I87" s="109">
        <v>1500</v>
      </c>
      <c r="J87" s="109">
        <v>1500</v>
      </c>
      <c r="K87" s="105"/>
      <c r="L87" s="105"/>
    </row>
    <row r="88" ht="18" spans="1:12">
      <c r="A88" s="104">
        <f t="shared" si="1"/>
        <v>84</v>
      </c>
      <c r="B88" s="105" t="s">
        <v>896</v>
      </c>
      <c r="C88" s="105"/>
      <c r="D88" s="105"/>
      <c r="E88" s="106" t="s">
        <v>128</v>
      </c>
      <c r="F88" s="107"/>
      <c r="G88" s="108" t="s">
        <v>868</v>
      </c>
      <c r="H88" s="109">
        <v>500</v>
      </c>
      <c r="I88" s="109">
        <v>1000</v>
      </c>
      <c r="J88" s="109">
        <v>1000</v>
      </c>
      <c r="K88" s="105"/>
      <c r="L88" s="105"/>
    </row>
    <row r="89" ht="18" spans="1:12">
      <c r="A89" s="104">
        <f t="shared" si="1"/>
        <v>85</v>
      </c>
      <c r="B89" s="105" t="s">
        <v>897</v>
      </c>
      <c r="C89" s="105"/>
      <c r="D89" s="105"/>
      <c r="E89" s="106" t="s">
        <v>128</v>
      </c>
      <c r="F89" s="107"/>
      <c r="G89" s="108" t="s">
        <v>799</v>
      </c>
      <c r="H89" s="109">
        <v>3</v>
      </c>
      <c r="I89" s="109">
        <v>3</v>
      </c>
      <c r="J89" s="109">
        <v>3</v>
      </c>
      <c r="K89" s="105"/>
      <c r="L89" s="105"/>
    </row>
    <row r="90" ht="18" spans="1:12">
      <c r="A90" s="104">
        <f t="shared" si="1"/>
        <v>86</v>
      </c>
      <c r="B90" s="105" t="s">
        <v>898</v>
      </c>
      <c r="C90" s="105"/>
      <c r="D90" s="105"/>
      <c r="E90" s="106" t="s">
        <v>128</v>
      </c>
      <c r="F90" s="107"/>
      <c r="G90" s="108" t="s">
        <v>868</v>
      </c>
      <c r="H90" s="109">
        <v>500</v>
      </c>
      <c r="I90" s="109">
        <v>1000</v>
      </c>
      <c r="J90" s="109">
        <v>1000</v>
      </c>
      <c r="K90" s="105"/>
      <c r="L90" s="105"/>
    </row>
    <row r="91" ht="18" spans="1:12">
      <c r="A91" s="104">
        <f t="shared" si="1"/>
        <v>87</v>
      </c>
      <c r="B91" s="105" t="s">
        <v>899</v>
      </c>
      <c r="C91" s="105"/>
      <c r="D91" s="105"/>
      <c r="E91" s="106" t="s">
        <v>128</v>
      </c>
      <c r="F91" s="107"/>
      <c r="G91" s="108" t="s">
        <v>868</v>
      </c>
      <c r="H91" s="109">
        <v>150</v>
      </c>
      <c r="I91" s="109">
        <v>400</v>
      </c>
      <c r="J91" s="109">
        <v>400</v>
      </c>
      <c r="K91" s="105"/>
      <c r="L91" s="105"/>
    </row>
    <row r="92" ht="18" spans="1:12">
      <c r="A92" s="104">
        <f t="shared" si="1"/>
        <v>88</v>
      </c>
      <c r="B92" s="105" t="s">
        <v>900</v>
      </c>
      <c r="C92" s="105"/>
      <c r="D92" s="105"/>
      <c r="E92" s="106" t="s">
        <v>128</v>
      </c>
      <c r="F92" s="107"/>
      <c r="G92" s="108" t="s">
        <v>868</v>
      </c>
      <c r="H92" s="109">
        <v>150</v>
      </c>
      <c r="I92" s="109">
        <v>400</v>
      </c>
      <c r="J92" s="109">
        <v>400</v>
      </c>
      <c r="K92" s="105"/>
      <c r="L92" s="105"/>
    </row>
    <row r="93" ht="18" spans="1:12">
      <c r="A93" s="104">
        <f t="shared" si="1"/>
        <v>89</v>
      </c>
      <c r="B93" s="105" t="s">
        <v>901</v>
      </c>
      <c r="C93" s="105"/>
      <c r="D93" s="105"/>
      <c r="E93" s="106" t="s">
        <v>128</v>
      </c>
      <c r="F93" s="107"/>
      <c r="G93" s="108" t="s">
        <v>868</v>
      </c>
      <c r="H93" s="109">
        <v>300</v>
      </c>
      <c r="I93" s="109">
        <v>800</v>
      </c>
      <c r="J93" s="109">
        <v>800</v>
      </c>
      <c r="K93" s="105"/>
      <c r="L93" s="105"/>
    </row>
    <row r="94" ht="18" spans="1:12">
      <c r="A94" s="104">
        <f t="shared" si="1"/>
        <v>90</v>
      </c>
      <c r="B94" s="105" t="s">
        <v>902</v>
      </c>
      <c r="C94" s="105"/>
      <c r="D94" s="105"/>
      <c r="E94" s="106" t="s">
        <v>128</v>
      </c>
      <c r="F94" s="107"/>
      <c r="G94" s="108" t="s">
        <v>868</v>
      </c>
      <c r="H94" s="109">
        <v>800</v>
      </c>
      <c r="I94" s="109">
        <v>1500</v>
      </c>
      <c r="J94" s="109">
        <v>1500</v>
      </c>
      <c r="K94" s="105"/>
      <c r="L94" s="105"/>
    </row>
    <row r="95" ht="18" spans="1:12">
      <c r="A95" s="104">
        <f t="shared" si="1"/>
        <v>91</v>
      </c>
      <c r="B95" s="105" t="s">
        <v>903</v>
      </c>
      <c r="C95" s="105"/>
      <c r="D95" s="105"/>
      <c r="E95" s="106" t="s">
        <v>128</v>
      </c>
      <c r="F95" s="107"/>
      <c r="G95" s="108" t="s">
        <v>868</v>
      </c>
      <c r="H95" s="109">
        <v>150</v>
      </c>
      <c r="I95" s="109">
        <v>400</v>
      </c>
      <c r="J95" s="109">
        <v>400</v>
      </c>
      <c r="K95" s="105"/>
      <c r="L95" s="105"/>
    </row>
    <row r="96" ht="18" spans="1:12">
      <c r="A96" s="104">
        <f t="shared" si="1"/>
        <v>92</v>
      </c>
      <c r="B96" s="105" t="s">
        <v>904</v>
      </c>
      <c r="C96" s="105"/>
      <c r="D96" s="105"/>
      <c r="E96" s="106" t="s">
        <v>128</v>
      </c>
      <c r="F96" s="107"/>
      <c r="G96" s="108" t="s">
        <v>868</v>
      </c>
      <c r="H96" s="109">
        <v>100</v>
      </c>
      <c r="I96" s="109">
        <v>200</v>
      </c>
      <c r="J96" s="109">
        <v>200</v>
      </c>
      <c r="K96" s="105"/>
      <c r="L96" s="105"/>
    </row>
    <row r="97" ht="18" spans="1:12">
      <c r="A97" s="104">
        <f t="shared" si="1"/>
        <v>93</v>
      </c>
      <c r="B97" s="105" t="s">
        <v>905</v>
      </c>
      <c r="C97" s="105"/>
      <c r="D97" s="105"/>
      <c r="E97" s="106" t="s">
        <v>128</v>
      </c>
      <c r="F97" s="107"/>
      <c r="G97" s="108" t="s">
        <v>868</v>
      </c>
      <c r="H97" s="109">
        <v>300</v>
      </c>
      <c r="I97" s="109">
        <v>800</v>
      </c>
      <c r="J97" s="109">
        <v>800</v>
      </c>
      <c r="K97" s="105"/>
      <c r="L97" s="105"/>
    </row>
    <row r="98" ht="18" spans="1:12">
      <c r="A98" s="104">
        <f t="shared" si="1"/>
        <v>94</v>
      </c>
      <c r="B98" s="105" t="s">
        <v>906</v>
      </c>
      <c r="C98" s="105"/>
      <c r="D98" s="105"/>
      <c r="E98" s="106" t="s">
        <v>128</v>
      </c>
      <c r="F98" s="107"/>
      <c r="G98" s="108" t="s">
        <v>868</v>
      </c>
      <c r="H98" s="109">
        <v>300</v>
      </c>
      <c r="I98" s="109">
        <v>800</v>
      </c>
      <c r="J98" s="109">
        <v>800</v>
      </c>
      <c r="K98" s="105"/>
      <c r="L98" s="105"/>
    </row>
    <row r="99" ht="18" spans="1:12">
      <c r="A99" s="104">
        <f t="shared" si="1"/>
        <v>95</v>
      </c>
      <c r="B99" s="105" t="s">
        <v>907</v>
      </c>
      <c r="C99" s="105"/>
      <c r="D99" s="105"/>
      <c r="E99" s="106" t="s">
        <v>128</v>
      </c>
      <c r="F99" s="107"/>
      <c r="G99" s="108" t="s">
        <v>799</v>
      </c>
      <c r="H99" s="109">
        <v>1.5</v>
      </c>
      <c r="I99" s="109">
        <v>1.5</v>
      </c>
      <c r="J99" s="109">
        <v>1.5</v>
      </c>
      <c r="K99" s="105"/>
      <c r="L99" s="105"/>
    </row>
    <row r="100" ht="18" spans="1:12">
      <c r="A100" s="104">
        <f t="shared" si="1"/>
        <v>96</v>
      </c>
      <c r="B100" s="105" t="s">
        <v>908</v>
      </c>
      <c r="C100" s="105"/>
      <c r="D100" s="105"/>
      <c r="E100" s="106" t="s">
        <v>128</v>
      </c>
      <c r="F100" s="107"/>
      <c r="G100" s="108" t="s">
        <v>108</v>
      </c>
      <c r="H100" s="109">
        <v>2</v>
      </c>
      <c r="I100" s="109">
        <v>2</v>
      </c>
      <c r="J100" s="109">
        <v>2</v>
      </c>
      <c r="K100" s="105"/>
      <c r="L100" s="105"/>
    </row>
    <row r="101" ht="36" spans="1:12">
      <c r="A101" s="104">
        <f t="shared" si="1"/>
        <v>97</v>
      </c>
      <c r="B101" s="105" t="s">
        <v>909</v>
      </c>
      <c r="C101" s="105"/>
      <c r="D101" s="105"/>
      <c r="E101" s="106" t="s">
        <v>128</v>
      </c>
      <c r="F101" s="107"/>
      <c r="G101" s="108" t="s">
        <v>108</v>
      </c>
      <c r="H101" s="109">
        <v>15</v>
      </c>
      <c r="I101" s="109">
        <v>15</v>
      </c>
      <c r="J101" s="109">
        <v>15</v>
      </c>
      <c r="K101" s="113" t="s">
        <v>893</v>
      </c>
      <c r="L101" s="105"/>
    </row>
    <row r="102" ht="18" spans="1:12">
      <c r="A102" s="104">
        <f t="shared" si="1"/>
        <v>98</v>
      </c>
      <c r="B102" s="105" t="s">
        <v>910</v>
      </c>
      <c r="C102" s="105"/>
      <c r="D102" s="105"/>
      <c r="E102" s="106" t="s">
        <v>128</v>
      </c>
      <c r="F102" s="107"/>
      <c r="G102" s="108" t="s">
        <v>108</v>
      </c>
      <c r="H102" s="109">
        <v>10</v>
      </c>
      <c r="I102" s="109">
        <v>10</v>
      </c>
      <c r="J102" s="109">
        <v>10</v>
      </c>
      <c r="K102" s="105"/>
      <c r="L102" s="105"/>
    </row>
    <row r="103" ht="18" spans="1:12">
      <c r="A103" s="104">
        <f t="shared" ref="A103:A141" si="2">ROW()-4</f>
        <v>99</v>
      </c>
      <c r="B103" s="105" t="s">
        <v>911</v>
      </c>
      <c r="C103" s="105"/>
      <c r="D103" s="105"/>
      <c r="E103" s="106" t="s">
        <v>128</v>
      </c>
      <c r="F103" s="107"/>
      <c r="G103" s="108" t="s">
        <v>868</v>
      </c>
      <c r="H103" s="109">
        <v>500</v>
      </c>
      <c r="I103" s="109">
        <v>1000</v>
      </c>
      <c r="J103" s="109">
        <v>1000</v>
      </c>
      <c r="K103" s="105"/>
      <c r="L103" s="105"/>
    </row>
    <row r="104" ht="18" spans="1:12">
      <c r="A104" s="104">
        <f t="shared" si="2"/>
        <v>100</v>
      </c>
      <c r="B104" s="105" t="s">
        <v>912</v>
      </c>
      <c r="C104" s="105"/>
      <c r="D104" s="105"/>
      <c r="E104" s="106" t="s">
        <v>128</v>
      </c>
      <c r="F104" s="107"/>
      <c r="G104" s="108" t="s">
        <v>799</v>
      </c>
      <c r="H104" s="109">
        <v>10</v>
      </c>
      <c r="I104" s="109">
        <v>10</v>
      </c>
      <c r="J104" s="109">
        <v>10</v>
      </c>
      <c r="K104" s="105"/>
      <c r="L104" s="105"/>
    </row>
    <row r="105" ht="18" spans="1:12">
      <c r="A105" s="104">
        <f t="shared" si="2"/>
        <v>101</v>
      </c>
      <c r="B105" s="105" t="s">
        <v>913</v>
      </c>
      <c r="C105" s="105"/>
      <c r="D105" s="105"/>
      <c r="E105" s="106" t="s">
        <v>128</v>
      </c>
      <c r="F105" s="107"/>
      <c r="G105" s="108" t="s">
        <v>799</v>
      </c>
      <c r="H105" s="109">
        <v>8</v>
      </c>
      <c r="I105" s="109">
        <v>8</v>
      </c>
      <c r="J105" s="109">
        <v>8</v>
      </c>
      <c r="K105" s="105"/>
      <c r="L105" s="105"/>
    </row>
    <row r="106" ht="18" spans="1:12">
      <c r="A106" s="104">
        <f t="shared" si="2"/>
        <v>102</v>
      </c>
      <c r="B106" s="105" t="s">
        <v>914</v>
      </c>
      <c r="C106" s="105"/>
      <c r="D106" s="105"/>
      <c r="E106" s="106" t="s">
        <v>128</v>
      </c>
      <c r="F106" s="107"/>
      <c r="G106" s="108" t="s">
        <v>108</v>
      </c>
      <c r="H106" s="109">
        <v>5</v>
      </c>
      <c r="I106" s="109">
        <v>5</v>
      </c>
      <c r="J106" s="109">
        <v>5</v>
      </c>
      <c r="K106" s="105"/>
      <c r="L106" s="105"/>
    </row>
    <row r="107" ht="18" spans="1:12">
      <c r="A107" s="104">
        <f t="shared" si="2"/>
        <v>103</v>
      </c>
      <c r="B107" s="105" t="s">
        <v>915</v>
      </c>
      <c r="C107" s="105"/>
      <c r="D107" s="105"/>
      <c r="E107" s="106" t="s">
        <v>128</v>
      </c>
      <c r="F107" s="107"/>
      <c r="G107" s="108" t="s">
        <v>799</v>
      </c>
      <c r="H107" s="109">
        <v>11</v>
      </c>
      <c r="I107" s="109">
        <v>11</v>
      </c>
      <c r="J107" s="109">
        <v>11</v>
      </c>
      <c r="K107" s="105"/>
      <c r="L107" s="105"/>
    </row>
    <row r="108" ht="18" spans="1:12">
      <c r="A108" s="104">
        <f t="shared" si="2"/>
        <v>104</v>
      </c>
      <c r="B108" s="105" t="s">
        <v>916</v>
      </c>
      <c r="C108" s="105"/>
      <c r="D108" s="105"/>
      <c r="E108" s="106" t="s">
        <v>128</v>
      </c>
      <c r="F108" s="107"/>
      <c r="G108" s="108" t="s">
        <v>799</v>
      </c>
      <c r="H108" s="109">
        <v>6</v>
      </c>
      <c r="I108" s="109">
        <v>6</v>
      </c>
      <c r="J108" s="109">
        <v>6</v>
      </c>
      <c r="K108" s="105"/>
      <c r="L108" s="105"/>
    </row>
    <row r="109" ht="18" spans="1:12">
      <c r="A109" s="104">
        <f t="shared" si="2"/>
        <v>105</v>
      </c>
      <c r="B109" s="105" t="s">
        <v>917</v>
      </c>
      <c r="C109" s="105"/>
      <c r="D109" s="105"/>
      <c r="E109" s="106" t="s">
        <v>128</v>
      </c>
      <c r="F109" s="107"/>
      <c r="G109" s="108" t="s">
        <v>108</v>
      </c>
      <c r="H109" s="109">
        <v>2</v>
      </c>
      <c r="I109" s="109">
        <v>2</v>
      </c>
      <c r="J109" s="109">
        <v>2</v>
      </c>
      <c r="K109" s="105"/>
      <c r="L109" s="105"/>
    </row>
    <row r="110" ht="18" spans="1:12">
      <c r="A110" s="104">
        <f t="shared" si="2"/>
        <v>106</v>
      </c>
      <c r="B110" s="105" t="s">
        <v>918</v>
      </c>
      <c r="C110" s="105"/>
      <c r="D110" s="105"/>
      <c r="E110" s="106" t="s">
        <v>128</v>
      </c>
      <c r="F110" s="107"/>
      <c r="G110" s="108" t="s">
        <v>108</v>
      </c>
      <c r="H110" s="109">
        <v>2</v>
      </c>
      <c r="I110" s="109">
        <v>2</v>
      </c>
      <c r="J110" s="109">
        <v>2</v>
      </c>
      <c r="K110" s="105"/>
      <c r="L110" s="105"/>
    </row>
    <row r="111" ht="36" spans="1:12">
      <c r="A111" s="104">
        <f t="shared" si="2"/>
        <v>107</v>
      </c>
      <c r="B111" s="105" t="s">
        <v>919</v>
      </c>
      <c r="C111" s="105"/>
      <c r="D111" s="105"/>
      <c r="E111" s="106" t="s">
        <v>128</v>
      </c>
      <c r="F111" s="107"/>
      <c r="G111" s="108" t="s">
        <v>811</v>
      </c>
      <c r="H111" s="109">
        <v>17</v>
      </c>
      <c r="I111" s="109">
        <v>17</v>
      </c>
      <c r="J111" s="109">
        <v>17</v>
      </c>
      <c r="K111" s="113" t="s">
        <v>893</v>
      </c>
      <c r="L111" s="105"/>
    </row>
    <row r="112" ht="18" spans="1:12">
      <c r="A112" s="104">
        <f t="shared" si="2"/>
        <v>108</v>
      </c>
      <c r="B112" s="105" t="s">
        <v>920</v>
      </c>
      <c r="C112" s="105"/>
      <c r="D112" s="105"/>
      <c r="E112" s="106" t="s">
        <v>128</v>
      </c>
      <c r="F112" s="107"/>
      <c r="G112" s="108" t="s">
        <v>799</v>
      </c>
      <c r="H112" s="109">
        <v>1.5</v>
      </c>
      <c r="I112" s="109">
        <v>1.5</v>
      </c>
      <c r="J112" s="109">
        <v>1.5</v>
      </c>
      <c r="K112" s="105"/>
      <c r="L112" s="105"/>
    </row>
    <row r="113" ht="18" spans="1:12">
      <c r="A113" s="104">
        <f t="shared" si="2"/>
        <v>109</v>
      </c>
      <c r="B113" s="105" t="s">
        <v>921</v>
      </c>
      <c r="C113" s="105"/>
      <c r="D113" s="105"/>
      <c r="E113" s="106" t="s">
        <v>24</v>
      </c>
      <c r="F113" s="107"/>
      <c r="G113" s="108" t="s">
        <v>799</v>
      </c>
      <c r="H113" s="109">
        <v>0</v>
      </c>
      <c r="I113" s="109">
        <v>0</v>
      </c>
      <c r="J113" s="109">
        <v>0</v>
      </c>
      <c r="K113" s="105"/>
      <c r="L113" s="105"/>
    </row>
    <row r="114" ht="18" spans="1:12">
      <c r="A114" s="104">
        <f t="shared" si="2"/>
        <v>110</v>
      </c>
      <c r="B114" s="105" t="s">
        <v>922</v>
      </c>
      <c r="C114" s="105"/>
      <c r="D114" s="105"/>
      <c r="E114" s="106" t="s">
        <v>128</v>
      </c>
      <c r="F114" s="107"/>
      <c r="G114" s="108" t="s">
        <v>108</v>
      </c>
      <c r="H114" s="109">
        <v>1.5</v>
      </c>
      <c r="I114" s="109">
        <v>1.5</v>
      </c>
      <c r="J114" s="109">
        <v>1.5</v>
      </c>
      <c r="K114" s="105"/>
      <c r="L114" s="105"/>
    </row>
    <row r="115" ht="18" spans="1:12">
      <c r="A115" s="104">
        <f t="shared" si="2"/>
        <v>111</v>
      </c>
      <c r="B115" s="105" t="s">
        <v>923</v>
      </c>
      <c r="C115" s="105"/>
      <c r="D115" s="105"/>
      <c r="E115" s="106" t="s">
        <v>128</v>
      </c>
      <c r="F115" s="107"/>
      <c r="G115" s="108" t="s">
        <v>799</v>
      </c>
      <c r="H115" s="109">
        <v>2</v>
      </c>
      <c r="I115" s="109">
        <v>2</v>
      </c>
      <c r="J115" s="109">
        <v>2</v>
      </c>
      <c r="K115" s="105"/>
      <c r="L115" s="105"/>
    </row>
    <row r="116" ht="18" spans="1:12">
      <c r="A116" s="104">
        <f t="shared" si="2"/>
        <v>112</v>
      </c>
      <c r="B116" s="105" t="s">
        <v>924</v>
      </c>
      <c r="C116" s="105"/>
      <c r="D116" s="105"/>
      <c r="E116" s="106" t="s">
        <v>128</v>
      </c>
      <c r="F116" s="107"/>
      <c r="G116" s="108" t="s">
        <v>799</v>
      </c>
      <c r="H116" s="109">
        <v>2</v>
      </c>
      <c r="I116" s="109">
        <v>2</v>
      </c>
      <c r="J116" s="109">
        <v>2</v>
      </c>
      <c r="K116" s="105"/>
      <c r="L116" s="105"/>
    </row>
    <row r="117" ht="18" spans="1:12">
      <c r="A117" s="104">
        <f t="shared" si="2"/>
        <v>113</v>
      </c>
      <c r="B117" s="105" t="s">
        <v>925</v>
      </c>
      <c r="C117" s="105"/>
      <c r="D117" s="105"/>
      <c r="E117" s="106" t="s">
        <v>128</v>
      </c>
      <c r="F117" s="107"/>
      <c r="G117" s="108" t="s">
        <v>799</v>
      </c>
      <c r="H117" s="109">
        <v>4</v>
      </c>
      <c r="I117" s="109">
        <v>4</v>
      </c>
      <c r="J117" s="109">
        <v>4</v>
      </c>
      <c r="K117" s="105"/>
      <c r="L117" s="105"/>
    </row>
    <row r="118" ht="18" spans="1:12">
      <c r="A118" s="104">
        <f t="shared" si="2"/>
        <v>114</v>
      </c>
      <c r="B118" s="105" t="s">
        <v>926</v>
      </c>
      <c r="C118" s="105"/>
      <c r="D118" s="105"/>
      <c r="E118" s="106" t="s">
        <v>128</v>
      </c>
      <c r="F118" s="107"/>
      <c r="G118" s="108" t="s">
        <v>799</v>
      </c>
      <c r="H118" s="109">
        <v>6</v>
      </c>
      <c r="I118" s="109">
        <v>6</v>
      </c>
      <c r="J118" s="109">
        <v>6</v>
      </c>
      <c r="K118" s="105"/>
      <c r="L118" s="105"/>
    </row>
    <row r="119" ht="18" spans="1:12">
      <c r="A119" s="104">
        <f t="shared" si="2"/>
        <v>115</v>
      </c>
      <c r="B119" s="105" t="s">
        <v>927</v>
      </c>
      <c r="C119" s="105"/>
      <c r="D119" s="105"/>
      <c r="E119" s="106" t="s">
        <v>24</v>
      </c>
      <c r="F119" s="107"/>
      <c r="G119" s="108" t="s">
        <v>799</v>
      </c>
      <c r="H119" s="109">
        <v>0</v>
      </c>
      <c r="I119" s="109">
        <v>0</v>
      </c>
      <c r="J119" s="109">
        <v>0</v>
      </c>
      <c r="K119" s="105"/>
      <c r="L119" s="105"/>
    </row>
    <row r="120" ht="18" spans="1:12">
      <c r="A120" s="104">
        <f t="shared" si="2"/>
        <v>116</v>
      </c>
      <c r="B120" s="105" t="s">
        <v>928</v>
      </c>
      <c r="C120" s="105"/>
      <c r="D120" s="105"/>
      <c r="E120" s="106" t="s">
        <v>24</v>
      </c>
      <c r="F120" s="107"/>
      <c r="G120" s="108" t="s">
        <v>799</v>
      </c>
      <c r="H120" s="109">
        <v>0</v>
      </c>
      <c r="I120" s="109">
        <v>0</v>
      </c>
      <c r="J120" s="109">
        <v>0</v>
      </c>
      <c r="K120" s="105"/>
      <c r="L120" s="105"/>
    </row>
    <row r="121" ht="18" spans="1:12">
      <c r="A121" s="104">
        <f t="shared" si="2"/>
        <v>117</v>
      </c>
      <c r="B121" s="105" t="s">
        <v>929</v>
      </c>
      <c r="C121" s="105"/>
      <c r="D121" s="105"/>
      <c r="E121" s="106" t="s">
        <v>24</v>
      </c>
      <c r="F121" s="107"/>
      <c r="G121" s="108" t="s">
        <v>799</v>
      </c>
      <c r="H121" s="109">
        <v>0</v>
      </c>
      <c r="I121" s="109">
        <v>0</v>
      </c>
      <c r="J121" s="109">
        <v>0</v>
      </c>
      <c r="K121" s="105"/>
      <c r="L121" s="105"/>
    </row>
    <row r="122" ht="18" spans="1:12">
      <c r="A122" s="104">
        <f t="shared" si="2"/>
        <v>118</v>
      </c>
      <c r="B122" s="105" t="s">
        <v>930</v>
      </c>
      <c r="C122" s="105"/>
      <c r="D122" s="105"/>
      <c r="E122" s="106" t="s">
        <v>128</v>
      </c>
      <c r="F122" s="107"/>
      <c r="G122" s="108" t="s">
        <v>799</v>
      </c>
      <c r="H122" s="109">
        <v>6</v>
      </c>
      <c r="I122" s="109">
        <v>6</v>
      </c>
      <c r="J122" s="109">
        <v>6</v>
      </c>
      <c r="K122" s="105"/>
      <c r="L122" s="105"/>
    </row>
    <row r="123" ht="18" spans="1:12">
      <c r="A123" s="104">
        <f t="shared" si="2"/>
        <v>119</v>
      </c>
      <c r="B123" s="105" t="s">
        <v>931</v>
      </c>
      <c r="C123" s="105"/>
      <c r="D123" s="105"/>
      <c r="E123" s="106" t="s">
        <v>128</v>
      </c>
      <c r="F123" s="107"/>
      <c r="G123" s="108" t="s">
        <v>799</v>
      </c>
      <c r="H123" s="109">
        <v>2</v>
      </c>
      <c r="I123" s="109">
        <v>2</v>
      </c>
      <c r="J123" s="109">
        <v>2</v>
      </c>
      <c r="K123" s="105"/>
      <c r="L123" s="105"/>
    </row>
    <row r="124" ht="18" spans="1:12">
      <c r="A124" s="104">
        <f t="shared" si="2"/>
        <v>120</v>
      </c>
      <c r="B124" s="110" t="s">
        <v>932</v>
      </c>
      <c r="C124" s="105"/>
      <c r="D124" s="105"/>
      <c r="E124" s="106" t="s">
        <v>128</v>
      </c>
      <c r="F124" s="104"/>
      <c r="G124" s="104" t="s">
        <v>933</v>
      </c>
      <c r="H124" s="109">
        <v>20</v>
      </c>
      <c r="I124" s="109">
        <v>20</v>
      </c>
      <c r="J124" s="109">
        <v>20</v>
      </c>
      <c r="K124" s="105"/>
      <c r="L124" s="105"/>
    </row>
    <row r="125" ht="18" spans="1:12">
      <c r="A125" s="104">
        <f t="shared" si="2"/>
        <v>121</v>
      </c>
      <c r="B125" s="110" t="s">
        <v>934</v>
      </c>
      <c r="C125" s="105"/>
      <c r="D125" s="105"/>
      <c r="E125" s="106" t="s">
        <v>128</v>
      </c>
      <c r="F125" s="107"/>
      <c r="G125" s="108" t="s">
        <v>935</v>
      </c>
      <c r="H125" s="109">
        <v>30</v>
      </c>
      <c r="I125" s="109">
        <v>30</v>
      </c>
      <c r="J125" s="109">
        <v>30</v>
      </c>
      <c r="K125" s="105"/>
      <c r="L125" s="105"/>
    </row>
    <row r="126" ht="18" spans="1:12">
      <c r="A126" s="104">
        <f t="shared" si="2"/>
        <v>122</v>
      </c>
      <c r="B126" s="105" t="s">
        <v>936</v>
      </c>
      <c r="C126" s="105"/>
      <c r="D126" s="105"/>
      <c r="E126" s="106" t="s">
        <v>128</v>
      </c>
      <c r="F126" s="107"/>
      <c r="G126" s="108" t="s">
        <v>799</v>
      </c>
      <c r="H126" s="109">
        <v>45</v>
      </c>
      <c r="I126" s="109">
        <v>45</v>
      </c>
      <c r="J126" s="109">
        <v>45</v>
      </c>
      <c r="K126" s="105"/>
      <c r="L126" s="105"/>
    </row>
    <row r="127" ht="18" spans="1:12">
      <c r="A127" s="104">
        <f t="shared" si="2"/>
        <v>123</v>
      </c>
      <c r="B127" s="105" t="s">
        <v>937</v>
      </c>
      <c r="C127" s="105"/>
      <c r="D127" s="105"/>
      <c r="E127" s="106" t="s">
        <v>128</v>
      </c>
      <c r="F127" s="107"/>
      <c r="G127" s="108" t="s">
        <v>799</v>
      </c>
      <c r="H127" s="109">
        <v>40</v>
      </c>
      <c r="I127" s="109">
        <v>40</v>
      </c>
      <c r="J127" s="109">
        <v>40</v>
      </c>
      <c r="K127" s="105"/>
      <c r="L127" s="105"/>
    </row>
    <row r="128" ht="18" spans="1:12">
      <c r="A128" s="104">
        <f t="shared" si="2"/>
        <v>124</v>
      </c>
      <c r="B128" s="105" t="s">
        <v>938</v>
      </c>
      <c r="C128" s="105"/>
      <c r="D128" s="105"/>
      <c r="E128" s="106" t="s">
        <v>128</v>
      </c>
      <c r="F128" s="107"/>
      <c r="G128" s="108" t="s">
        <v>868</v>
      </c>
      <c r="H128" s="109">
        <v>100</v>
      </c>
      <c r="I128" s="109">
        <v>200</v>
      </c>
      <c r="J128" s="109">
        <v>200</v>
      </c>
      <c r="K128" s="105"/>
      <c r="L128" s="105"/>
    </row>
    <row r="129" ht="18" spans="1:12">
      <c r="A129" s="104">
        <f t="shared" si="2"/>
        <v>125</v>
      </c>
      <c r="B129" s="105" t="s">
        <v>939</v>
      </c>
      <c r="C129" s="105"/>
      <c r="D129" s="105"/>
      <c r="E129" s="106" t="s">
        <v>24</v>
      </c>
      <c r="F129" s="107"/>
      <c r="G129" s="108" t="s">
        <v>799</v>
      </c>
      <c r="H129" s="109">
        <v>0</v>
      </c>
      <c r="I129" s="109">
        <v>0</v>
      </c>
      <c r="J129" s="109">
        <v>0</v>
      </c>
      <c r="K129" s="105"/>
      <c r="L129" s="105"/>
    </row>
    <row r="130" ht="18" spans="1:12">
      <c r="A130" s="104">
        <f t="shared" si="2"/>
        <v>126</v>
      </c>
      <c r="B130" s="105" t="s">
        <v>940</v>
      </c>
      <c r="C130" s="105"/>
      <c r="D130" s="105"/>
      <c r="E130" s="106" t="s">
        <v>24</v>
      </c>
      <c r="F130" s="107"/>
      <c r="G130" s="108" t="s">
        <v>799</v>
      </c>
      <c r="H130" s="109">
        <v>0</v>
      </c>
      <c r="I130" s="109">
        <v>0</v>
      </c>
      <c r="J130" s="109">
        <v>0</v>
      </c>
      <c r="K130" s="105"/>
      <c r="L130" s="105"/>
    </row>
    <row r="131" ht="18" spans="1:12">
      <c r="A131" s="104">
        <f t="shared" si="2"/>
        <v>127</v>
      </c>
      <c r="B131" s="105" t="s">
        <v>941</v>
      </c>
      <c r="C131" s="105"/>
      <c r="D131" s="105"/>
      <c r="E131" s="106" t="s">
        <v>24</v>
      </c>
      <c r="F131" s="107"/>
      <c r="G131" s="108" t="s">
        <v>108</v>
      </c>
      <c r="H131" s="109">
        <v>0</v>
      </c>
      <c r="I131" s="109">
        <v>0</v>
      </c>
      <c r="J131" s="109">
        <v>0</v>
      </c>
      <c r="K131" s="105"/>
      <c r="L131" s="105"/>
    </row>
    <row r="132" ht="18" spans="1:12">
      <c r="A132" s="104">
        <f t="shared" si="2"/>
        <v>128</v>
      </c>
      <c r="B132" s="105" t="s">
        <v>942</v>
      </c>
      <c r="C132" s="105"/>
      <c r="D132" s="105"/>
      <c r="E132" s="106" t="s">
        <v>128</v>
      </c>
      <c r="F132" s="107"/>
      <c r="G132" s="108" t="s">
        <v>868</v>
      </c>
      <c r="H132" s="109">
        <v>200</v>
      </c>
      <c r="I132" s="109">
        <v>200</v>
      </c>
      <c r="J132" s="109">
        <v>200</v>
      </c>
      <c r="K132" s="105"/>
      <c r="L132" s="105"/>
    </row>
    <row r="133" ht="18" spans="1:12">
      <c r="A133" s="104">
        <f t="shared" si="2"/>
        <v>129</v>
      </c>
      <c r="B133" s="105" t="s">
        <v>943</v>
      </c>
      <c r="C133" s="105"/>
      <c r="D133" s="105"/>
      <c r="E133" s="106" t="s">
        <v>128</v>
      </c>
      <c r="F133" s="107"/>
      <c r="G133" s="108" t="s">
        <v>868</v>
      </c>
      <c r="H133" s="109">
        <v>200</v>
      </c>
      <c r="I133" s="109">
        <v>600</v>
      </c>
      <c r="J133" s="109">
        <v>600</v>
      </c>
      <c r="K133" s="105"/>
      <c r="L133" s="105"/>
    </row>
    <row r="134" ht="18" spans="1:12">
      <c r="A134" s="104">
        <f t="shared" si="2"/>
        <v>130</v>
      </c>
      <c r="B134" s="105" t="s">
        <v>944</v>
      </c>
      <c r="C134" s="105"/>
      <c r="D134" s="105"/>
      <c r="E134" s="106" t="s">
        <v>128</v>
      </c>
      <c r="F134" s="107"/>
      <c r="G134" s="108" t="s">
        <v>868</v>
      </c>
      <c r="H134" s="109">
        <v>150</v>
      </c>
      <c r="I134" s="109">
        <v>400</v>
      </c>
      <c r="J134" s="109">
        <v>400</v>
      </c>
      <c r="K134" s="105"/>
      <c r="L134" s="105"/>
    </row>
    <row r="135" ht="18" spans="1:12">
      <c r="A135" s="104">
        <f t="shared" si="2"/>
        <v>131</v>
      </c>
      <c r="B135" s="105" t="s">
        <v>945</v>
      </c>
      <c r="C135" s="105"/>
      <c r="D135" s="105"/>
      <c r="E135" s="106" t="s">
        <v>128</v>
      </c>
      <c r="F135" s="107"/>
      <c r="G135" s="108" t="s">
        <v>868</v>
      </c>
      <c r="H135" s="109">
        <v>300</v>
      </c>
      <c r="I135" s="109">
        <v>800</v>
      </c>
      <c r="J135" s="109">
        <v>800</v>
      </c>
      <c r="K135" s="105"/>
      <c r="L135" s="105"/>
    </row>
    <row r="136" ht="36" spans="1:12">
      <c r="A136" s="104">
        <f t="shared" si="2"/>
        <v>132</v>
      </c>
      <c r="B136" s="105" t="s">
        <v>946</v>
      </c>
      <c r="C136" s="105"/>
      <c r="D136" s="105"/>
      <c r="E136" s="106" t="s">
        <v>128</v>
      </c>
      <c r="F136" s="107"/>
      <c r="G136" s="108" t="s">
        <v>108</v>
      </c>
      <c r="H136" s="109">
        <v>10</v>
      </c>
      <c r="I136" s="109">
        <v>10</v>
      </c>
      <c r="J136" s="109">
        <v>10</v>
      </c>
      <c r="K136" s="113" t="s">
        <v>893</v>
      </c>
      <c r="L136" s="105"/>
    </row>
    <row r="137" ht="18" spans="1:12">
      <c r="A137" s="104">
        <f t="shared" si="2"/>
        <v>133</v>
      </c>
      <c r="B137" s="105" t="s">
        <v>947</v>
      </c>
      <c r="C137" s="105"/>
      <c r="D137" s="105"/>
      <c r="E137" s="106" t="s">
        <v>128</v>
      </c>
      <c r="F137" s="107"/>
      <c r="G137" s="108" t="s">
        <v>868</v>
      </c>
      <c r="H137" s="109">
        <v>300</v>
      </c>
      <c r="I137" s="109">
        <v>800</v>
      </c>
      <c r="J137" s="109">
        <v>800</v>
      </c>
      <c r="K137" s="105"/>
      <c r="L137" s="105"/>
    </row>
    <row r="138" ht="18" spans="1:12">
      <c r="A138" s="104">
        <f t="shared" si="2"/>
        <v>134</v>
      </c>
      <c r="B138" s="105" t="s">
        <v>948</v>
      </c>
      <c r="C138" s="105"/>
      <c r="D138" s="105"/>
      <c r="E138" s="106" t="s">
        <v>128</v>
      </c>
      <c r="F138" s="107"/>
      <c r="G138" s="108" t="s">
        <v>108</v>
      </c>
      <c r="H138" s="109">
        <v>5</v>
      </c>
      <c r="I138" s="109">
        <v>5</v>
      </c>
      <c r="J138" s="109">
        <v>5</v>
      </c>
      <c r="K138" s="105"/>
      <c r="L138" s="105"/>
    </row>
    <row r="139" ht="18" spans="1:12">
      <c r="A139" s="104">
        <f t="shared" si="2"/>
        <v>135</v>
      </c>
      <c r="B139" s="105" t="s">
        <v>949</v>
      </c>
      <c r="C139" s="105"/>
      <c r="D139" s="105"/>
      <c r="E139" s="106" t="s">
        <v>128</v>
      </c>
      <c r="F139" s="107"/>
      <c r="G139" s="108" t="s">
        <v>108</v>
      </c>
      <c r="H139" s="109">
        <v>2</v>
      </c>
      <c r="I139" s="109">
        <v>2</v>
      </c>
      <c r="J139" s="109">
        <v>2</v>
      </c>
      <c r="K139" s="105"/>
      <c r="L139" s="105"/>
    </row>
    <row r="140" ht="18" spans="1:12">
      <c r="A140" s="104">
        <f t="shared" si="2"/>
        <v>136</v>
      </c>
      <c r="B140" s="105" t="s">
        <v>950</v>
      </c>
      <c r="C140" s="105"/>
      <c r="D140" s="105"/>
      <c r="E140" s="106" t="s">
        <v>128</v>
      </c>
      <c r="F140" s="107"/>
      <c r="G140" s="108" t="s">
        <v>108</v>
      </c>
      <c r="H140" s="109">
        <v>8</v>
      </c>
      <c r="I140" s="109">
        <v>8</v>
      </c>
      <c r="J140" s="109">
        <v>8</v>
      </c>
      <c r="K140" s="105"/>
      <c r="L140" s="105"/>
    </row>
    <row r="141" ht="18" spans="1:12">
      <c r="A141" s="104">
        <f t="shared" si="2"/>
        <v>137</v>
      </c>
      <c r="B141" s="105" t="s">
        <v>951</v>
      </c>
      <c r="C141" s="105"/>
      <c r="D141" s="105"/>
      <c r="E141" s="106" t="s">
        <v>128</v>
      </c>
      <c r="F141" s="107"/>
      <c r="G141" s="108" t="s">
        <v>108</v>
      </c>
      <c r="H141" s="109">
        <v>10</v>
      </c>
      <c r="I141" s="109">
        <v>10</v>
      </c>
      <c r="J141" s="109">
        <v>10</v>
      </c>
      <c r="K141" s="105"/>
      <c r="L141" s="105"/>
    </row>
    <row r="142" ht="36" spans="1:12">
      <c r="A142" s="104">
        <f t="shared" ref="A142:A167" si="3">ROW()-4</f>
        <v>138</v>
      </c>
      <c r="B142" s="105" t="s">
        <v>952</v>
      </c>
      <c r="C142" s="105"/>
      <c r="D142" s="105"/>
      <c r="E142" s="106" t="s">
        <v>128</v>
      </c>
      <c r="F142" s="107"/>
      <c r="G142" s="108" t="s">
        <v>108</v>
      </c>
      <c r="H142" s="109">
        <v>2</v>
      </c>
      <c r="I142" s="109">
        <v>2</v>
      </c>
      <c r="J142" s="109">
        <v>2</v>
      </c>
      <c r="K142" s="113" t="s">
        <v>953</v>
      </c>
      <c r="L142" s="105"/>
    </row>
    <row r="143" ht="18" spans="1:12">
      <c r="A143" s="104">
        <f t="shared" si="3"/>
        <v>139</v>
      </c>
      <c r="B143" s="105" t="s">
        <v>954</v>
      </c>
      <c r="C143" s="105"/>
      <c r="D143" s="105"/>
      <c r="E143" s="106" t="s">
        <v>24</v>
      </c>
      <c r="F143" s="107"/>
      <c r="G143" s="108" t="s">
        <v>799</v>
      </c>
      <c r="H143" s="109">
        <v>0</v>
      </c>
      <c r="I143" s="109">
        <v>0</v>
      </c>
      <c r="J143" s="109">
        <v>0</v>
      </c>
      <c r="K143" s="105"/>
      <c r="L143" s="105"/>
    </row>
    <row r="144" ht="18" spans="1:12">
      <c r="A144" s="104">
        <f t="shared" si="3"/>
        <v>140</v>
      </c>
      <c r="B144" s="105" t="s">
        <v>955</v>
      </c>
      <c r="C144" s="105"/>
      <c r="D144" s="105"/>
      <c r="E144" s="106" t="s">
        <v>24</v>
      </c>
      <c r="F144" s="107"/>
      <c r="G144" s="108" t="s">
        <v>956</v>
      </c>
      <c r="H144" s="109">
        <v>0</v>
      </c>
      <c r="I144" s="109">
        <v>0</v>
      </c>
      <c r="J144" s="109">
        <v>0</v>
      </c>
      <c r="K144" s="105"/>
      <c r="L144" s="105"/>
    </row>
    <row r="145" ht="18" spans="1:12">
      <c r="A145" s="104">
        <f t="shared" si="3"/>
        <v>141</v>
      </c>
      <c r="B145" s="105" t="s">
        <v>957</v>
      </c>
      <c r="C145" s="105"/>
      <c r="D145" s="105"/>
      <c r="E145" s="106" t="s">
        <v>128</v>
      </c>
      <c r="F145" s="107"/>
      <c r="G145" s="108" t="s">
        <v>799</v>
      </c>
      <c r="H145" s="109">
        <v>50</v>
      </c>
      <c r="I145" s="109">
        <v>50</v>
      </c>
      <c r="J145" s="109">
        <v>50</v>
      </c>
      <c r="K145" s="105"/>
      <c r="L145" s="105"/>
    </row>
    <row r="146" ht="18" spans="1:12">
      <c r="A146" s="104">
        <f t="shared" si="3"/>
        <v>142</v>
      </c>
      <c r="B146" s="105" t="s">
        <v>958</v>
      </c>
      <c r="C146" s="105"/>
      <c r="D146" s="105"/>
      <c r="E146" s="106" t="s">
        <v>128</v>
      </c>
      <c r="F146" s="104"/>
      <c r="G146" s="108" t="s">
        <v>799</v>
      </c>
      <c r="H146" s="109">
        <v>30</v>
      </c>
      <c r="I146" s="109">
        <v>30</v>
      </c>
      <c r="J146" s="109">
        <v>30</v>
      </c>
      <c r="K146" s="105"/>
      <c r="L146" s="105"/>
    </row>
    <row r="147" ht="18" spans="1:12">
      <c r="A147" s="104">
        <f t="shared" si="3"/>
        <v>143</v>
      </c>
      <c r="B147" s="105" t="s">
        <v>959</v>
      </c>
      <c r="C147" s="105"/>
      <c r="D147" s="105"/>
      <c r="E147" s="106" t="s">
        <v>128</v>
      </c>
      <c r="F147" s="107"/>
      <c r="G147" s="108" t="s">
        <v>799</v>
      </c>
      <c r="H147" s="109">
        <v>80</v>
      </c>
      <c r="I147" s="109">
        <v>80</v>
      </c>
      <c r="J147" s="109">
        <v>80</v>
      </c>
      <c r="K147" s="105"/>
      <c r="L147" s="105"/>
    </row>
    <row r="148" ht="18" spans="1:12">
      <c r="A148" s="104">
        <f t="shared" si="3"/>
        <v>144</v>
      </c>
      <c r="B148" s="105" t="s">
        <v>960</v>
      </c>
      <c r="C148" s="105"/>
      <c r="D148" s="105"/>
      <c r="E148" s="106" t="s">
        <v>128</v>
      </c>
      <c r="F148" s="107"/>
      <c r="G148" s="108" t="s">
        <v>108</v>
      </c>
      <c r="H148" s="117" t="s">
        <v>961</v>
      </c>
      <c r="I148" s="117" t="s">
        <v>961</v>
      </c>
      <c r="J148" s="117" t="s">
        <v>961</v>
      </c>
      <c r="K148" s="105"/>
      <c r="L148" s="105"/>
    </row>
    <row r="149" ht="18" spans="1:12">
      <c r="A149" s="104">
        <f t="shared" si="3"/>
        <v>145</v>
      </c>
      <c r="B149" s="105" t="s">
        <v>962</v>
      </c>
      <c r="C149" s="105"/>
      <c r="D149" s="105"/>
      <c r="E149" s="106" t="s">
        <v>128</v>
      </c>
      <c r="F149" s="107"/>
      <c r="G149" s="108" t="s">
        <v>108</v>
      </c>
      <c r="H149" s="117" t="s">
        <v>963</v>
      </c>
      <c r="I149" s="117" t="s">
        <v>963</v>
      </c>
      <c r="J149" s="117" t="s">
        <v>963</v>
      </c>
      <c r="K149" s="105"/>
      <c r="L149" s="105"/>
    </row>
    <row r="150" ht="18" spans="1:12">
      <c r="A150" s="104">
        <f t="shared" si="3"/>
        <v>146</v>
      </c>
      <c r="B150" s="105" t="s">
        <v>964</v>
      </c>
      <c r="C150" s="105"/>
      <c r="D150" s="105"/>
      <c r="E150" s="106" t="s">
        <v>128</v>
      </c>
      <c r="F150" s="107"/>
      <c r="G150" s="108" t="s">
        <v>108</v>
      </c>
      <c r="H150" s="117" t="s">
        <v>965</v>
      </c>
      <c r="I150" s="117" t="s">
        <v>965</v>
      </c>
      <c r="J150" s="117" t="s">
        <v>965</v>
      </c>
      <c r="K150" s="105"/>
      <c r="L150" s="105"/>
    </row>
    <row r="151" ht="18" spans="1:12">
      <c r="A151" s="104">
        <f t="shared" si="3"/>
        <v>147</v>
      </c>
      <c r="B151" s="105" t="s">
        <v>966</v>
      </c>
      <c r="C151" s="105"/>
      <c r="D151" s="105"/>
      <c r="E151" s="106" t="s">
        <v>24</v>
      </c>
      <c r="F151" s="107"/>
      <c r="G151" s="108" t="s">
        <v>967</v>
      </c>
      <c r="H151" s="109">
        <v>0</v>
      </c>
      <c r="I151" s="109">
        <v>0</v>
      </c>
      <c r="J151" s="109">
        <v>0</v>
      </c>
      <c r="K151" s="105"/>
      <c r="L151" s="105"/>
    </row>
    <row r="152" ht="18" spans="1:12">
      <c r="A152" s="104">
        <f t="shared" si="3"/>
        <v>148</v>
      </c>
      <c r="B152" s="105" t="s">
        <v>968</v>
      </c>
      <c r="C152" s="105"/>
      <c r="D152" s="105"/>
      <c r="E152" s="106" t="s">
        <v>24</v>
      </c>
      <c r="F152" s="107"/>
      <c r="G152" s="108" t="s">
        <v>967</v>
      </c>
      <c r="H152" s="109">
        <v>0</v>
      </c>
      <c r="I152" s="109">
        <v>0</v>
      </c>
      <c r="J152" s="109">
        <v>0</v>
      </c>
      <c r="K152" s="105"/>
      <c r="L152" s="105"/>
    </row>
    <row r="153" ht="18" spans="1:12">
      <c r="A153" s="104">
        <f t="shared" si="3"/>
        <v>149</v>
      </c>
      <c r="B153" s="105" t="s">
        <v>969</v>
      </c>
      <c r="C153" s="105"/>
      <c r="D153" s="105"/>
      <c r="E153" s="106" t="s">
        <v>24</v>
      </c>
      <c r="F153" s="107"/>
      <c r="G153" s="108" t="s">
        <v>967</v>
      </c>
      <c r="H153" s="109">
        <v>0</v>
      </c>
      <c r="I153" s="109">
        <v>0</v>
      </c>
      <c r="J153" s="109">
        <v>0</v>
      </c>
      <c r="K153" s="105"/>
      <c r="L153" s="105"/>
    </row>
    <row r="154" ht="18" spans="1:12">
      <c r="A154" s="104">
        <f t="shared" si="3"/>
        <v>150</v>
      </c>
      <c r="B154" s="105" t="s">
        <v>970</v>
      </c>
      <c r="C154" s="105"/>
      <c r="D154" s="105"/>
      <c r="E154" s="106" t="s">
        <v>24</v>
      </c>
      <c r="F154" s="107"/>
      <c r="G154" s="108" t="s">
        <v>967</v>
      </c>
      <c r="H154" s="109">
        <v>0</v>
      </c>
      <c r="I154" s="109">
        <v>0</v>
      </c>
      <c r="J154" s="109">
        <v>0</v>
      </c>
      <c r="K154" s="105"/>
      <c r="L154" s="105"/>
    </row>
    <row r="155" ht="18" spans="1:12">
      <c r="A155" s="104">
        <f t="shared" si="3"/>
        <v>151</v>
      </c>
      <c r="B155" s="105" t="s">
        <v>971</v>
      </c>
      <c r="C155" s="105"/>
      <c r="D155" s="105"/>
      <c r="E155" s="106" t="s">
        <v>24</v>
      </c>
      <c r="F155" s="107"/>
      <c r="G155" s="108" t="s">
        <v>967</v>
      </c>
      <c r="H155" s="109">
        <v>0</v>
      </c>
      <c r="I155" s="109">
        <v>0</v>
      </c>
      <c r="J155" s="109">
        <v>0</v>
      </c>
      <c r="K155" s="105"/>
      <c r="L155" s="105"/>
    </row>
    <row r="156" ht="18" spans="1:12">
      <c r="A156" s="104">
        <f t="shared" si="3"/>
        <v>152</v>
      </c>
      <c r="B156" s="105" t="s">
        <v>972</v>
      </c>
      <c r="C156" s="105"/>
      <c r="D156" s="105"/>
      <c r="E156" s="106" t="s">
        <v>24</v>
      </c>
      <c r="F156" s="107"/>
      <c r="G156" s="108" t="s">
        <v>967</v>
      </c>
      <c r="H156" s="109">
        <v>0</v>
      </c>
      <c r="I156" s="109">
        <v>0</v>
      </c>
      <c r="J156" s="109">
        <v>0</v>
      </c>
      <c r="K156" s="105"/>
      <c r="L156" s="105"/>
    </row>
    <row r="157" ht="18" spans="1:12">
      <c r="A157" s="104">
        <f t="shared" si="3"/>
        <v>153</v>
      </c>
      <c r="B157" s="105" t="s">
        <v>973</v>
      </c>
      <c r="C157" s="105"/>
      <c r="D157" s="105"/>
      <c r="E157" s="106" t="s">
        <v>24</v>
      </c>
      <c r="F157" s="107"/>
      <c r="G157" s="108" t="s">
        <v>967</v>
      </c>
      <c r="H157" s="109">
        <v>0</v>
      </c>
      <c r="I157" s="109">
        <v>0</v>
      </c>
      <c r="J157" s="109">
        <v>0</v>
      </c>
      <c r="K157" s="105"/>
      <c r="L157" s="105"/>
    </row>
    <row r="158" ht="18" spans="1:12">
      <c r="A158" s="104">
        <f t="shared" si="3"/>
        <v>154</v>
      </c>
      <c r="B158" s="105" t="s">
        <v>974</v>
      </c>
      <c r="C158" s="105"/>
      <c r="D158" s="105"/>
      <c r="E158" s="106" t="s">
        <v>24</v>
      </c>
      <c r="F158" s="107"/>
      <c r="G158" s="108" t="s">
        <v>967</v>
      </c>
      <c r="H158" s="109">
        <v>0</v>
      </c>
      <c r="I158" s="109">
        <v>0</v>
      </c>
      <c r="J158" s="109">
        <v>0</v>
      </c>
      <c r="K158" s="105"/>
      <c r="L158" s="105"/>
    </row>
    <row r="159" ht="36" spans="1:12">
      <c r="A159" s="104">
        <f t="shared" si="3"/>
        <v>155</v>
      </c>
      <c r="B159" s="105" t="s">
        <v>975</v>
      </c>
      <c r="C159" s="105"/>
      <c r="D159" s="105"/>
      <c r="E159" s="106" t="s">
        <v>24</v>
      </c>
      <c r="F159" s="107"/>
      <c r="G159" s="108" t="s">
        <v>967</v>
      </c>
      <c r="H159" s="109">
        <v>0</v>
      </c>
      <c r="I159" s="109">
        <v>0</v>
      </c>
      <c r="J159" s="109">
        <v>0</v>
      </c>
      <c r="K159" s="105"/>
      <c r="L159" s="105"/>
    </row>
    <row r="160" ht="36" spans="1:12">
      <c r="A160" s="104">
        <f t="shared" si="3"/>
        <v>156</v>
      </c>
      <c r="B160" s="105" t="s">
        <v>976</v>
      </c>
      <c r="C160" s="105"/>
      <c r="D160" s="105"/>
      <c r="E160" s="106" t="s">
        <v>24</v>
      </c>
      <c r="F160" s="107"/>
      <c r="G160" s="108" t="s">
        <v>967</v>
      </c>
      <c r="H160" s="109">
        <v>0</v>
      </c>
      <c r="I160" s="109">
        <v>0</v>
      </c>
      <c r="J160" s="109">
        <v>0</v>
      </c>
      <c r="K160" s="105"/>
      <c r="L160" s="105"/>
    </row>
    <row r="161" ht="18" spans="1:12">
      <c r="A161" s="104">
        <f t="shared" si="3"/>
        <v>157</v>
      </c>
      <c r="B161" s="105" t="s">
        <v>977</v>
      </c>
      <c r="C161" s="105"/>
      <c r="D161" s="105"/>
      <c r="E161" s="106" t="s">
        <v>24</v>
      </c>
      <c r="F161" s="107"/>
      <c r="G161" s="108" t="s">
        <v>967</v>
      </c>
      <c r="H161" s="109">
        <v>0</v>
      </c>
      <c r="I161" s="109">
        <v>0</v>
      </c>
      <c r="J161" s="109">
        <v>0</v>
      </c>
      <c r="K161" s="105"/>
      <c r="L161" s="105"/>
    </row>
    <row r="162" ht="18" spans="1:12">
      <c r="A162" s="104">
        <f t="shared" si="3"/>
        <v>158</v>
      </c>
      <c r="B162" s="105" t="s">
        <v>978</v>
      </c>
      <c r="C162" s="105"/>
      <c r="D162" s="105"/>
      <c r="E162" s="106" t="s">
        <v>24</v>
      </c>
      <c r="F162" s="107"/>
      <c r="G162" s="108" t="s">
        <v>967</v>
      </c>
      <c r="H162" s="109">
        <v>0</v>
      </c>
      <c r="I162" s="109">
        <v>0</v>
      </c>
      <c r="J162" s="109">
        <v>0</v>
      </c>
      <c r="K162" s="105"/>
      <c r="L162" s="105"/>
    </row>
    <row r="163" ht="18" spans="1:12">
      <c r="A163" s="104">
        <f t="shared" si="3"/>
        <v>159</v>
      </c>
      <c r="B163" s="105" t="s">
        <v>979</v>
      </c>
      <c r="C163" s="105"/>
      <c r="D163" s="105"/>
      <c r="E163" s="106" t="s">
        <v>24</v>
      </c>
      <c r="F163" s="107"/>
      <c r="G163" s="108" t="s">
        <v>980</v>
      </c>
      <c r="H163" s="109">
        <v>0</v>
      </c>
      <c r="I163" s="109">
        <v>0</v>
      </c>
      <c r="J163" s="109">
        <v>0</v>
      </c>
      <c r="K163" s="105"/>
      <c r="L163" s="105"/>
    </row>
    <row r="164" ht="18" spans="1:12">
      <c r="A164" s="104">
        <f t="shared" si="3"/>
        <v>160</v>
      </c>
      <c r="B164" s="105" t="s">
        <v>981</v>
      </c>
      <c r="C164" s="105"/>
      <c r="D164" s="105"/>
      <c r="E164" s="106" t="s">
        <v>24</v>
      </c>
      <c r="F164" s="107"/>
      <c r="G164" s="108" t="s">
        <v>799</v>
      </c>
      <c r="H164" s="109">
        <v>0</v>
      </c>
      <c r="I164" s="109">
        <v>0</v>
      </c>
      <c r="J164" s="109">
        <v>0</v>
      </c>
      <c r="K164" s="105"/>
      <c r="L164" s="105"/>
    </row>
  </sheetData>
  <autoFilter xmlns:etc="http://www.wps.cn/officeDocument/2017/etCustomData" ref="A1:L164" etc:filterBottomFollowUsedRange="0">
    <extLst/>
  </autoFilter>
  <mergeCells count="12">
    <mergeCell ref="A1:L1"/>
    <mergeCell ref="A2:L2"/>
    <mergeCell ref="H3:J3"/>
    <mergeCell ref="A3:A4"/>
    <mergeCell ref="B3:B4"/>
    <mergeCell ref="C3:C4"/>
    <mergeCell ref="D3:D4"/>
    <mergeCell ref="E3:E4"/>
    <mergeCell ref="F3:F4"/>
    <mergeCell ref="G3:G4"/>
    <mergeCell ref="K3:K4"/>
    <mergeCell ref="L3:L4"/>
  </mergeCells>
  <conditionalFormatting sqref="B5:B164">
    <cfRule type="duplicateValues" dxfId="0" priority="7"/>
  </conditionalFormatting>
  <pageMargins left="0.700694444444445" right="0.700694444444445" top="0.751388888888889" bottom="0.751388888888889" header="0.298611111111111" footer="0.298611111111111"/>
  <pageSetup paperSize="8" fitToHeight="0" orientation="landscape" blackAndWhite="1" horizontalDpi="600" verticalDpi="300"/>
  <headerFooter>
    <oddFooter>&amp;C第 &amp;P 页，共 &amp;N 页</oddFooter>
  </headerFooter>
  <rowBreaks count="4" manualBreakCount="4">
    <brk id="48" max="16383" man="1"/>
    <brk id="92" max="16383" man="1"/>
    <brk id="137" max="16383" man="1"/>
    <brk id="16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7"/>
  <sheetViews>
    <sheetView zoomScale="90" zoomScaleNormal="90" workbookViewId="0">
      <pane ySplit="4" topLeftCell="A5" activePane="bottomLeft" state="frozen"/>
      <selection/>
      <selection pane="bottomLeft" activeCell="I94" sqref="I94"/>
    </sheetView>
  </sheetViews>
  <sheetFormatPr defaultColWidth="9" defaultRowHeight="17.6"/>
  <cols>
    <col min="1" max="1" width="6" style="56" customWidth="1"/>
    <col min="2" max="2" width="21.9615384615385" style="56" customWidth="1"/>
    <col min="3" max="3" width="26.2211538461538" style="57" customWidth="1"/>
    <col min="4" max="4" width="23.5576923076923" style="58" customWidth="1"/>
    <col min="5" max="5" width="31.6634615384615" style="58" customWidth="1"/>
    <col min="6" max="6" width="16.2211538461538" style="58" customWidth="1"/>
    <col min="7" max="7" width="16.2211538461538" style="57" customWidth="1"/>
    <col min="8" max="8" width="9.66346153846154" style="58" customWidth="1"/>
    <col min="9" max="9" width="17.1153846153846" style="57" customWidth="1"/>
    <col min="10" max="10" width="9" style="58"/>
    <col min="11" max="11" width="9.44230769230769" style="58"/>
    <col min="12" max="12" width="9" style="58"/>
    <col min="13" max="14" width="8.88461538461539" style="59"/>
    <col min="15" max="15" width="15.3076923076923" style="2" customWidth="1"/>
    <col min="16" max="16384" width="9" style="46"/>
  </cols>
  <sheetData>
    <row r="1" s="46" customFormat="1" ht="31" customHeight="1" spans="1:15">
      <c r="A1" s="60" t="s">
        <v>0</v>
      </c>
      <c r="B1" s="60"/>
      <c r="C1" s="60"/>
      <c r="D1" s="60"/>
      <c r="E1" s="60"/>
      <c r="F1" s="60"/>
      <c r="G1" s="60"/>
      <c r="H1" s="60"/>
      <c r="I1" s="60"/>
      <c r="J1" s="60"/>
      <c r="K1" s="60"/>
      <c r="L1" s="60"/>
      <c r="M1" s="59"/>
      <c r="N1" s="59"/>
      <c r="O1" s="2"/>
    </row>
    <row r="2" s="46" customFormat="1" ht="28.8" spans="1:15">
      <c r="A2" s="61" t="s">
        <v>982</v>
      </c>
      <c r="B2" s="61"/>
      <c r="C2" s="61"/>
      <c r="D2" s="61"/>
      <c r="E2" s="61"/>
      <c r="F2" s="61"/>
      <c r="G2" s="61"/>
      <c r="H2" s="61"/>
      <c r="I2" s="61"/>
      <c r="J2" s="61"/>
      <c r="K2" s="61"/>
      <c r="L2" s="61"/>
      <c r="M2" s="61"/>
      <c r="N2" s="61"/>
      <c r="O2" s="62"/>
    </row>
    <row r="3" s="47" customFormat="1" spans="1:15">
      <c r="A3" s="63" t="s">
        <v>2</v>
      </c>
      <c r="B3" s="63" t="s">
        <v>3</v>
      </c>
      <c r="C3" s="63" t="s">
        <v>4</v>
      </c>
      <c r="D3" s="63" t="s">
        <v>5</v>
      </c>
      <c r="E3" s="63" t="s">
        <v>6</v>
      </c>
      <c r="F3" s="63" t="s">
        <v>7</v>
      </c>
      <c r="G3" s="63" t="s">
        <v>8</v>
      </c>
      <c r="H3" s="63" t="s">
        <v>983</v>
      </c>
      <c r="I3" s="63" t="s">
        <v>10</v>
      </c>
      <c r="J3" s="64" t="s">
        <v>11</v>
      </c>
      <c r="K3" s="64"/>
      <c r="L3" s="64"/>
      <c r="M3" s="65" t="s">
        <v>12</v>
      </c>
      <c r="N3" s="65" t="s">
        <v>13</v>
      </c>
      <c r="O3" s="66" t="s">
        <v>14</v>
      </c>
    </row>
    <row r="4" s="47" customFormat="1" ht="36" spans="1:15">
      <c r="A4" s="63"/>
      <c r="B4" s="63"/>
      <c r="C4" s="63"/>
      <c r="D4" s="63"/>
      <c r="E4" s="63"/>
      <c r="F4" s="63"/>
      <c r="G4" s="63"/>
      <c r="H4" s="63"/>
      <c r="I4" s="63"/>
      <c r="J4" s="64" t="s">
        <v>15</v>
      </c>
      <c r="K4" s="64" t="s">
        <v>16</v>
      </c>
      <c r="L4" s="64" t="s">
        <v>17</v>
      </c>
      <c r="M4" s="65"/>
      <c r="N4" s="65"/>
      <c r="O4" s="66"/>
    </row>
    <row r="5" s="48" customFormat="1" ht="88" spans="1:15">
      <c r="A5" s="67">
        <v>1</v>
      </c>
      <c r="B5" s="68" t="s">
        <v>984</v>
      </c>
      <c r="C5" s="69" t="s">
        <v>985</v>
      </c>
      <c r="D5" s="69" t="s">
        <v>986</v>
      </c>
      <c r="E5" s="69" t="s">
        <v>987</v>
      </c>
      <c r="F5" s="69"/>
      <c r="G5" s="69"/>
      <c r="H5" s="69" t="s">
        <v>108</v>
      </c>
      <c r="I5" s="69" t="s">
        <v>988</v>
      </c>
      <c r="J5" s="70">
        <v>130</v>
      </c>
      <c r="K5" s="70">
        <f>J5*0.9</f>
        <v>117</v>
      </c>
      <c r="L5" s="70">
        <f>J5*0.8</f>
        <v>104</v>
      </c>
      <c r="M5" s="71" t="s">
        <v>128</v>
      </c>
      <c r="N5" s="72">
        <v>0</v>
      </c>
      <c r="O5" s="73"/>
    </row>
    <row r="6" s="48" customFormat="1" ht="71" spans="1:15">
      <c r="A6" s="67">
        <v>2</v>
      </c>
      <c r="B6" s="68" t="s">
        <v>989</v>
      </c>
      <c r="C6" s="69" t="s">
        <v>990</v>
      </c>
      <c r="D6" s="69" t="s">
        <v>991</v>
      </c>
      <c r="E6" s="69" t="s">
        <v>992</v>
      </c>
      <c r="F6" s="69" t="s">
        <v>114</v>
      </c>
      <c r="G6" s="69"/>
      <c r="H6" s="69" t="s">
        <v>811</v>
      </c>
      <c r="I6" s="69" t="s">
        <v>993</v>
      </c>
      <c r="J6" s="70">
        <v>120</v>
      </c>
      <c r="K6" s="70">
        <f>J6*0.9</f>
        <v>108</v>
      </c>
      <c r="L6" s="70">
        <f>K6*0.8</f>
        <v>86.4</v>
      </c>
      <c r="M6" s="71" t="s">
        <v>128</v>
      </c>
      <c r="N6" s="72">
        <v>0</v>
      </c>
      <c r="O6" s="73"/>
    </row>
    <row r="7" s="48" customFormat="1" ht="36" spans="1:15">
      <c r="A7" s="67" t="s">
        <v>994</v>
      </c>
      <c r="B7" s="68" t="s">
        <v>995</v>
      </c>
      <c r="C7" s="69" t="s">
        <v>996</v>
      </c>
      <c r="D7" s="69"/>
      <c r="E7" s="69"/>
      <c r="F7" s="69"/>
      <c r="G7" s="69"/>
      <c r="H7" s="69" t="s">
        <v>811</v>
      </c>
      <c r="I7" s="69"/>
      <c r="J7" s="70">
        <f>J6*0.15</f>
        <v>18</v>
      </c>
      <c r="K7" s="70">
        <f>K6*0.15</f>
        <v>16.2</v>
      </c>
      <c r="L7" s="70">
        <f>L6*0.15</f>
        <v>12.96</v>
      </c>
      <c r="M7" s="71" t="s">
        <v>128</v>
      </c>
      <c r="N7" s="72">
        <v>0</v>
      </c>
      <c r="O7" s="73"/>
    </row>
    <row r="8" s="48" customFormat="1" ht="71" spans="1:15">
      <c r="A8" s="67">
        <v>3</v>
      </c>
      <c r="B8" s="68" t="s">
        <v>997</v>
      </c>
      <c r="C8" s="69" t="s">
        <v>998</v>
      </c>
      <c r="D8" s="69" t="s">
        <v>999</v>
      </c>
      <c r="E8" s="69" t="s">
        <v>992</v>
      </c>
      <c r="F8" s="69" t="s">
        <v>114</v>
      </c>
      <c r="G8" s="69"/>
      <c r="H8" s="69" t="s">
        <v>811</v>
      </c>
      <c r="I8" s="69" t="s">
        <v>993</v>
      </c>
      <c r="J8" s="70">
        <v>240</v>
      </c>
      <c r="K8" s="70">
        <f>J8*0.9</f>
        <v>216</v>
      </c>
      <c r="L8" s="70">
        <f>K8*0.8</f>
        <v>172.8</v>
      </c>
      <c r="M8" s="71" t="s">
        <v>128</v>
      </c>
      <c r="N8" s="72">
        <v>0</v>
      </c>
      <c r="O8" s="73"/>
    </row>
    <row r="9" s="49" customFormat="1" ht="36" spans="1:15">
      <c r="A9" s="67" t="s">
        <v>1000</v>
      </c>
      <c r="B9" s="68" t="s">
        <v>1001</v>
      </c>
      <c r="C9" s="69" t="s">
        <v>1002</v>
      </c>
      <c r="D9" s="69"/>
      <c r="E9" s="69"/>
      <c r="F9" s="69"/>
      <c r="G9" s="69"/>
      <c r="H9" s="69"/>
      <c r="I9" s="69"/>
      <c r="J9" s="70">
        <f>J8*0.15</f>
        <v>36</v>
      </c>
      <c r="K9" s="70">
        <f>K8*0.15</f>
        <v>32.4</v>
      </c>
      <c r="L9" s="70">
        <f>L8*0.15</f>
        <v>25.92</v>
      </c>
      <c r="M9" s="71" t="s">
        <v>128</v>
      </c>
      <c r="N9" s="72">
        <v>0</v>
      </c>
      <c r="O9" s="73"/>
    </row>
    <row r="10" s="49" customFormat="1" ht="88" spans="1:15">
      <c r="A10" s="67">
        <v>4</v>
      </c>
      <c r="B10" s="68" t="s">
        <v>1003</v>
      </c>
      <c r="C10" s="69" t="s">
        <v>1004</v>
      </c>
      <c r="D10" s="69" t="s">
        <v>1005</v>
      </c>
      <c r="E10" s="69" t="s">
        <v>992</v>
      </c>
      <c r="F10" s="69" t="s">
        <v>114</v>
      </c>
      <c r="G10" s="69"/>
      <c r="H10" s="69" t="s">
        <v>811</v>
      </c>
      <c r="I10" s="69" t="s">
        <v>993</v>
      </c>
      <c r="J10" s="70">
        <v>360</v>
      </c>
      <c r="K10" s="70">
        <f>J10*0.9</f>
        <v>324</v>
      </c>
      <c r="L10" s="70">
        <f>K10*0.8</f>
        <v>259.2</v>
      </c>
      <c r="M10" s="71" t="s">
        <v>128</v>
      </c>
      <c r="N10" s="72">
        <v>0</v>
      </c>
      <c r="O10" s="73"/>
    </row>
    <row r="11" s="48" customFormat="1" ht="36" spans="1:15">
      <c r="A11" s="67" t="s">
        <v>1006</v>
      </c>
      <c r="B11" s="68" t="s">
        <v>1007</v>
      </c>
      <c r="C11" s="69" t="s">
        <v>1008</v>
      </c>
      <c r="D11" s="69"/>
      <c r="E11" s="69"/>
      <c r="F11" s="69"/>
      <c r="G11" s="69"/>
      <c r="H11" s="69"/>
      <c r="I11" s="69"/>
      <c r="J11" s="70">
        <f>J10*0.15</f>
        <v>54</v>
      </c>
      <c r="K11" s="70">
        <f>K10*0.15</f>
        <v>48.6</v>
      </c>
      <c r="L11" s="70">
        <f>L10*0.15</f>
        <v>38.88</v>
      </c>
      <c r="M11" s="71" t="s">
        <v>128</v>
      </c>
      <c r="N11" s="72">
        <v>0</v>
      </c>
      <c r="O11" s="73"/>
    </row>
    <row r="12" s="48" customFormat="1" ht="71" spans="1:15">
      <c r="A12" s="67">
        <v>5</v>
      </c>
      <c r="B12" s="68" t="s">
        <v>1009</v>
      </c>
      <c r="C12" s="69" t="s">
        <v>1010</v>
      </c>
      <c r="D12" s="69" t="s">
        <v>1011</v>
      </c>
      <c r="E12" s="69" t="s">
        <v>1012</v>
      </c>
      <c r="F12" s="69" t="s">
        <v>114</v>
      </c>
      <c r="G12" s="69"/>
      <c r="H12" s="69" t="s">
        <v>811</v>
      </c>
      <c r="I12" s="69" t="s">
        <v>1013</v>
      </c>
      <c r="J12" s="70">
        <v>480</v>
      </c>
      <c r="K12" s="70">
        <f>J12*0.9</f>
        <v>432</v>
      </c>
      <c r="L12" s="70">
        <f>K12*0.8</f>
        <v>345.6</v>
      </c>
      <c r="M12" s="71" t="s">
        <v>128</v>
      </c>
      <c r="N12" s="72">
        <v>0</v>
      </c>
      <c r="O12" s="73"/>
    </row>
    <row r="13" s="48" customFormat="1" ht="36" spans="1:15">
      <c r="A13" s="67" t="s">
        <v>1014</v>
      </c>
      <c r="B13" s="68" t="s">
        <v>1015</v>
      </c>
      <c r="C13" s="69" t="s">
        <v>1016</v>
      </c>
      <c r="D13" s="69"/>
      <c r="E13" s="69"/>
      <c r="F13" s="69"/>
      <c r="G13" s="69"/>
      <c r="H13" s="69"/>
      <c r="I13" s="69"/>
      <c r="J13" s="70">
        <f>J12*0.15</f>
        <v>72</v>
      </c>
      <c r="K13" s="70">
        <f>K12*0.15</f>
        <v>64.8</v>
      </c>
      <c r="L13" s="70">
        <f>L12*0.15</f>
        <v>51.84</v>
      </c>
      <c r="M13" s="71" t="s">
        <v>128</v>
      </c>
      <c r="N13" s="72">
        <v>0</v>
      </c>
      <c r="O13" s="73"/>
    </row>
    <row r="14" s="48" customFormat="1" ht="53" spans="1:15">
      <c r="A14" s="67">
        <v>6</v>
      </c>
      <c r="B14" s="68" t="s">
        <v>1017</v>
      </c>
      <c r="C14" s="69" t="s">
        <v>1018</v>
      </c>
      <c r="D14" s="69" t="s">
        <v>1019</v>
      </c>
      <c r="E14" s="69" t="s">
        <v>1020</v>
      </c>
      <c r="F14" s="69"/>
      <c r="G14" s="69"/>
      <c r="H14" s="69" t="s">
        <v>811</v>
      </c>
      <c r="I14" s="71"/>
      <c r="J14" s="70">
        <v>30</v>
      </c>
      <c r="K14" s="70">
        <f>J14*0.9</f>
        <v>27</v>
      </c>
      <c r="L14" s="70">
        <f>J14*0.8</f>
        <v>24</v>
      </c>
      <c r="M14" s="71" t="s">
        <v>24</v>
      </c>
      <c r="N14" s="72">
        <v>1</v>
      </c>
      <c r="O14" s="73"/>
    </row>
    <row r="15" s="48" customFormat="1" ht="88" spans="1:15">
      <c r="A15" s="67">
        <v>7</v>
      </c>
      <c r="B15" s="68" t="s">
        <v>1021</v>
      </c>
      <c r="C15" s="69" t="s">
        <v>1022</v>
      </c>
      <c r="D15" s="69" t="s">
        <v>1023</v>
      </c>
      <c r="E15" s="69" t="s">
        <v>1024</v>
      </c>
      <c r="F15" s="69" t="s">
        <v>114</v>
      </c>
      <c r="G15" s="69"/>
      <c r="H15" s="69" t="s">
        <v>1025</v>
      </c>
      <c r="I15" s="69" t="s">
        <v>1026</v>
      </c>
      <c r="J15" s="70">
        <v>300</v>
      </c>
      <c r="K15" s="70">
        <f>J15*0.9</f>
        <v>270</v>
      </c>
      <c r="L15" s="70">
        <f>J15*0.8</f>
        <v>240</v>
      </c>
      <c r="M15" s="71" t="s">
        <v>128</v>
      </c>
      <c r="N15" s="72">
        <v>0</v>
      </c>
      <c r="O15" s="73"/>
    </row>
    <row r="16" s="48" customFormat="1" ht="36" spans="1:15">
      <c r="A16" s="67" t="s">
        <v>1027</v>
      </c>
      <c r="B16" s="68" t="s">
        <v>1028</v>
      </c>
      <c r="C16" s="69" t="s">
        <v>1029</v>
      </c>
      <c r="D16" s="69"/>
      <c r="E16" s="69"/>
      <c r="F16" s="69"/>
      <c r="G16" s="69"/>
      <c r="H16" s="69"/>
      <c r="I16" s="69"/>
      <c r="J16" s="70">
        <f>J15*0.15</f>
        <v>45</v>
      </c>
      <c r="K16" s="70">
        <f>K15*0.15</f>
        <v>40.5</v>
      </c>
      <c r="L16" s="70">
        <f>L15*0.15</f>
        <v>36</v>
      </c>
      <c r="M16" s="71" t="s">
        <v>128</v>
      </c>
      <c r="N16" s="72">
        <v>0</v>
      </c>
      <c r="O16" s="73"/>
    </row>
    <row r="17" s="48" customFormat="1" ht="71" spans="1:15">
      <c r="A17" s="67">
        <v>8</v>
      </c>
      <c r="B17" s="68" t="s">
        <v>1030</v>
      </c>
      <c r="C17" s="69" t="s">
        <v>1031</v>
      </c>
      <c r="D17" s="69" t="s">
        <v>1032</v>
      </c>
      <c r="E17" s="69" t="s">
        <v>1033</v>
      </c>
      <c r="F17" s="69"/>
      <c r="G17" s="69"/>
      <c r="H17" s="69" t="s">
        <v>1025</v>
      </c>
      <c r="I17" s="69" t="s">
        <v>1026</v>
      </c>
      <c r="J17" s="70">
        <v>104</v>
      </c>
      <c r="K17" s="70">
        <f>J17*0.9</f>
        <v>93.6</v>
      </c>
      <c r="L17" s="70">
        <f>J17*0.8</f>
        <v>83.2</v>
      </c>
      <c r="M17" s="71" t="s">
        <v>128</v>
      </c>
      <c r="N17" s="72">
        <v>0</v>
      </c>
      <c r="O17" s="73"/>
    </row>
    <row r="18" s="48" customFormat="1" ht="71" spans="1:15">
      <c r="A18" s="67">
        <v>9</v>
      </c>
      <c r="B18" s="68" t="s">
        <v>1034</v>
      </c>
      <c r="C18" s="69" t="s">
        <v>1035</v>
      </c>
      <c r="D18" s="69" t="s">
        <v>1036</v>
      </c>
      <c r="E18" s="69" t="s">
        <v>1037</v>
      </c>
      <c r="F18" s="69"/>
      <c r="G18" s="69"/>
      <c r="H18" s="69" t="s">
        <v>1038</v>
      </c>
      <c r="I18" s="69"/>
      <c r="J18" s="70">
        <v>15</v>
      </c>
      <c r="K18" s="70">
        <f>J18*0.9</f>
        <v>13.5</v>
      </c>
      <c r="L18" s="70">
        <f>J18*0.8</f>
        <v>12</v>
      </c>
      <c r="M18" s="71" t="s">
        <v>128</v>
      </c>
      <c r="N18" s="72">
        <v>0</v>
      </c>
      <c r="O18" s="73"/>
    </row>
    <row r="19" s="48" customFormat="1" ht="106" spans="1:15">
      <c r="A19" s="67">
        <v>10</v>
      </c>
      <c r="B19" s="68" t="s">
        <v>1039</v>
      </c>
      <c r="C19" s="69" t="s">
        <v>1040</v>
      </c>
      <c r="D19" s="69" t="s">
        <v>1041</v>
      </c>
      <c r="E19" s="69" t="s">
        <v>1042</v>
      </c>
      <c r="F19" s="69" t="s">
        <v>114</v>
      </c>
      <c r="G19" s="69"/>
      <c r="H19" s="69" t="s">
        <v>108</v>
      </c>
      <c r="I19" s="69"/>
      <c r="J19" s="70">
        <v>5000</v>
      </c>
      <c r="K19" s="70">
        <f>J19*0.7</f>
        <v>3500</v>
      </c>
      <c r="L19" s="70">
        <f>J19*0.6</f>
        <v>3000</v>
      </c>
      <c r="M19" s="71" t="s">
        <v>128</v>
      </c>
      <c r="N19" s="72">
        <v>0</v>
      </c>
      <c r="O19" s="73"/>
    </row>
    <row r="20" s="48" customFormat="1" ht="36" spans="1:15">
      <c r="A20" s="67" t="s">
        <v>1043</v>
      </c>
      <c r="B20" s="68" t="s">
        <v>1044</v>
      </c>
      <c r="C20" s="69" t="s">
        <v>1045</v>
      </c>
      <c r="D20" s="69"/>
      <c r="E20" s="69"/>
      <c r="F20" s="69"/>
      <c r="G20" s="69"/>
      <c r="H20" s="69" t="s">
        <v>108</v>
      </c>
      <c r="I20" s="69"/>
      <c r="J20" s="70">
        <f>J19*0.15</f>
        <v>750</v>
      </c>
      <c r="K20" s="70">
        <f>K19*0.15</f>
        <v>525</v>
      </c>
      <c r="L20" s="70">
        <f>L19*0.15</f>
        <v>450</v>
      </c>
      <c r="M20" s="71" t="s">
        <v>128</v>
      </c>
      <c r="N20" s="72">
        <v>0</v>
      </c>
      <c r="O20" s="73"/>
    </row>
    <row r="21" s="48" customFormat="1" ht="159" spans="1:15">
      <c r="A21" s="67">
        <v>11</v>
      </c>
      <c r="B21" s="68" t="s">
        <v>1046</v>
      </c>
      <c r="C21" s="69" t="s">
        <v>1047</v>
      </c>
      <c r="D21" s="69" t="s">
        <v>1048</v>
      </c>
      <c r="E21" s="69" t="s">
        <v>1049</v>
      </c>
      <c r="F21" s="69" t="s">
        <v>114</v>
      </c>
      <c r="G21" s="69"/>
      <c r="H21" s="69" t="s">
        <v>108</v>
      </c>
      <c r="I21" s="69" t="s">
        <v>1050</v>
      </c>
      <c r="J21" s="70">
        <f>J19*1.5</f>
        <v>7500</v>
      </c>
      <c r="K21" s="70">
        <f>J21*0.7</f>
        <v>5250</v>
      </c>
      <c r="L21" s="70">
        <f>J21*0.6</f>
        <v>4500</v>
      </c>
      <c r="M21" s="71" t="s">
        <v>128</v>
      </c>
      <c r="N21" s="72">
        <v>0</v>
      </c>
      <c r="O21" s="73"/>
    </row>
    <row r="22" s="48" customFormat="1" ht="36" spans="1:15">
      <c r="A22" s="67" t="s">
        <v>1051</v>
      </c>
      <c r="B22" s="68" t="s">
        <v>1052</v>
      </c>
      <c r="C22" s="69" t="s">
        <v>1053</v>
      </c>
      <c r="D22" s="69"/>
      <c r="E22" s="69"/>
      <c r="F22" s="69"/>
      <c r="G22" s="69"/>
      <c r="H22" s="69" t="s">
        <v>108</v>
      </c>
      <c r="I22" s="69"/>
      <c r="J22" s="70">
        <f>J21*0.15</f>
        <v>1125</v>
      </c>
      <c r="K22" s="70">
        <f>K21*0.15</f>
        <v>787.5</v>
      </c>
      <c r="L22" s="70">
        <f>L21*0.15</f>
        <v>675</v>
      </c>
      <c r="M22" s="71" t="s">
        <v>128</v>
      </c>
      <c r="N22" s="72">
        <v>0</v>
      </c>
      <c r="O22" s="73"/>
    </row>
    <row r="23" s="48" customFormat="1" ht="106" spans="1:15">
      <c r="A23" s="67">
        <v>12</v>
      </c>
      <c r="B23" s="68" t="s">
        <v>1054</v>
      </c>
      <c r="C23" s="69" t="s">
        <v>1055</v>
      </c>
      <c r="D23" s="69" t="s">
        <v>1056</v>
      </c>
      <c r="E23" s="69" t="s">
        <v>1057</v>
      </c>
      <c r="F23" s="69" t="s">
        <v>114</v>
      </c>
      <c r="G23" s="69"/>
      <c r="H23" s="69" t="s">
        <v>108</v>
      </c>
      <c r="I23" s="69" t="s">
        <v>1058</v>
      </c>
      <c r="J23" s="70">
        <v>3000</v>
      </c>
      <c r="K23" s="70">
        <f>J23*0.7</f>
        <v>2100</v>
      </c>
      <c r="L23" s="70">
        <f>J23*0.6</f>
        <v>1800</v>
      </c>
      <c r="M23" s="71" t="s">
        <v>128</v>
      </c>
      <c r="N23" s="72">
        <v>0</v>
      </c>
      <c r="O23" s="73"/>
    </row>
    <row r="24" s="48" customFormat="1" ht="36" spans="1:15">
      <c r="A24" s="67" t="s">
        <v>1059</v>
      </c>
      <c r="B24" s="68" t="s">
        <v>1060</v>
      </c>
      <c r="C24" s="69" t="s">
        <v>1061</v>
      </c>
      <c r="D24" s="69"/>
      <c r="E24" s="69"/>
      <c r="F24" s="69"/>
      <c r="G24" s="69"/>
      <c r="H24" s="69" t="s">
        <v>108</v>
      </c>
      <c r="I24" s="69"/>
      <c r="J24" s="70">
        <f>J23*0.15</f>
        <v>450</v>
      </c>
      <c r="K24" s="70">
        <f>K23*0.15</f>
        <v>315</v>
      </c>
      <c r="L24" s="70">
        <f>L23*0.15</f>
        <v>270</v>
      </c>
      <c r="M24" s="71" t="s">
        <v>128</v>
      </c>
      <c r="N24" s="72">
        <v>0</v>
      </c>
      <c r="O24" s="73"/>
    </row>
    <row r="25" s="48" customFormat="1" ht="194" spans="1:15">
      <c r="A25" s="67">
        <v>13</v>
      </c>
      <c r="B25" s="68" t="s">
        <v>1062</v>
      </c>
      <c r="C25" s="69" t="s">
        <v>1063</v>
      </c>
      <c r="D25" s="69" t="s">
        <v>1064</v>
      </c>
      <c r="E25" s="69" t="s">
        <v>1057</v>
      </c>
      <c r="F25" s="69" t="s">
        <v>114</v>
      </c>
      <c r="G25" s="69"/>
      <c r="H25" s="69" t="s">
        <v>108</v>
      </c>
      <c r="I25" s="69" t="s">
        <v>1065</v>
      </c>
      <c r="J25" s="70">
        <v>4500</v>
      </c>
      <c r="K25" s="70">
        <f>J25*0.7</f>
        <v>3150</v>
      </c>
      <c r="L25" s="70">
        <f>J25*0.6</f>
        <v>2700</v>
      </c>
      <c r="M25" s="71" t="s">
        <v>128</v>
      </c>
      <c r="N25" s="72">
        <v>0</v>
      </c>
      <c r="O25" s="73"/>
    </row>
    <row r="26" s="48" customFormat="1" ht="36" spans="1:15">
      <c r="A26" s="67" t="s">
        <v>1066</v>
      </c>
      <c r="B26" s="68" t="s">
        <v>1067</v>
      </c>
      <c r="C26" s="69" t="s">
        <v>1068</v>
      </c>
      <c r="D26" s="69"/>
      <c r="E26" s="69"/>
      <c r="F26" s="69"/>
      <c r="G26" s="69"/>
      <c r="H26" s="69" t="s">
        <v>108</v>
      </c>
      <c r="I26" s="69"/>
      <c r="J26" s="70">
        <f>J25*0.15</f>
        <v>675</v>
      </c>
      <c r="K26" s="70">
        <f>K25*0.15</f>
        <v>472.5</v>
      </c>
      <c r="L26" s="70">
        <f>L25*0.15</f>
        <v>405</v>
      </c>
      <c r="M26" s="71" t="s">
        <v>128</v>
      </c>
      <c r="N26" s="72">
        <v>0</v>
      </c>
      <c r="O26" s="73"/>
    </row>
    <row r="27" s="48" customFormat="1" ht="106" spans="1:15">
      <c r="A27" s="67">
        <v>14</v>
      </c>
      <c r="B27" s="68" t="s">
        <v>1069</v>
      </c>
      <c r="C27" s="69" t="s">
        <v>1070</v>
      </c>
      <c r="D27" s="69" t="s">
        <v>1071</v>
      </c>
      <c r="E27" s="69" t="s">
        <v>1072</v>
      </c>
      <c r="F27" s="69" t="s">
        <v>114</v>
      </c>
      <c r="G27" s="69"/>
      <c r="H27" s="69" t="s">
        <v>108</v>
      </c>
      <c r="I27" s="69" t="s">
        <v>1073</v>
      </c>
      <c r="J27" s="70">
        <v>4500</v>
      </c>
      <c r="K27" s="70">
        <f>J27*0.7</f>
        <v>3150</v>
      </c>
      <c r="L27" s="70">
        <f>J27*0.6</f>
        <v>2700</v>
      </c>
      <c r="M27" s="71" t="s">
        <v>128</v>
      </c>
      <c r="N27" s="72">
        <v>0</v>
      </c>
      <c r="O27" s="73"/>
    </row>
    <row r="28" s="48" customFormat="1" ht="53" spans="1:15">
      <c r="A28" s="67" t="s">
        <v>1074</v>
      </c>
      <c r="B28" s="68" t="s">
        <v>1075</v>
      </c>
      <c r="C28" s="69" t="s">
        <v>1076</v>
      </c>
      <c r="D28" s="69"/>
      <c r="E28" s="69"/>
      <c r="F28" s="69"/>
      <c r="G28" s="69"/>
      <c r="H28" s="69" t="s">
        <v>108</v>
      </c>
      <c r="I28" s="69"/>
      <c r="J28" s="70">
        <f>J27*0.15</f>
        <v>675</v>
      </c>
      <c r="K28" s="70">
        <f>K27*0.15</f>
        <v>472.5</v>
      </c>
      <c r="L28" s="70">
        <f>L27*0.15</f>
        <v>405</v>
      </c>
      <c r="M28" s="71" t="s">
        <v>128</v>
      </c>
      <c r="N28" s="72">
        <v>0</v>
      </c>
      <c r="O28" s="73"/>
    </row>
    <row r="29" s="48" customFormat="1" ht="176" spans="1:15">
      <c r="A29" s="67">
        <v>15</v>
      </c>
      <c r="B29" s="68" t="s">
        <v>1077</v>
      </c>
      <c r="C29" s="69" t="s">
        <v>1078</v>
      </c>
      <c r="D29" s="69" t="s">
        <v>1079</v>
      </c>
      <c r="E29" s="69" t="s">
        <v>1072</v>
      </c>
      <c r="F29" s="69" t="s">
        <v>114</v>
      </c>
      <c r="G29" s="69"/>
      <c r="H29" s="69" t="s">
        <v>108</v>
      </c>
      <c r="I29" s="69" t="s">
        <v>1080</v>
      </c>
      <c r="J29" s="70">
        <v>6750</v>
      </c>
      <c r="K29" s="70">
        <f>J29*0.7</f>
        <v>4725</v>
      </c>
      <c r="L29" s="70">
        <f>J29*0.6</f>
        <v>4050</v>
      </c>
      <c r="M29" s="71" t="s">
        <v>128</v>
      </c>
      <c r="N29" s="72">
        <v>0</v>
      </c>
      <c r="O29" s="73"/>
    </row>
    <row r="30" s="48" customFormat="1" ht="53" spans="1:15">
      <c r="A30" s="67" t="s">
        <v>1081</v>
      </c>
      <c r="B30" s="68" t="s">
        <v>1082</v>
      </c>
      <c r="C30" s="69" t="s">
        <v>1083</v>
      </c>
      <c r="D30" s="69"/>
      <c r="E30" s="69"/>
      <c r="F30" s="69"/>
      <c r="G30" s="69"/>
      <c r="H30" s="69" t="s">
        <v>108</v>
      </c>
      <c r="I30" s="69"/>
      <c r="J30" s="70">
        <f>J29*0.15</f>
        <v>1012.5</v>
      </c>
      <c r="K30" s="70">
        <f>K29*0.15</f>
        <v>708.75</v>
      </c>
      <c r="L30" s="70">
        <f>L29*0.15</f>
        <v>607.5</v>
      </c>
      <c r="M30" s="71" t="s">
        <v>128</v>
      </c>
      <c r="N30" s="72">
        <v>0</v>
      </c>
      <c r="O30" s="73"/>
    </row>
    <row r="31" s="48" customFormat="1" ht="124" spans="1:15">
      <c r="A31" s="67">
        <v>16</v>
      </c>
      <c r="B31" s="68" t="s">
        <v>1084</v>
      </c>
      <c r="C31" s="69" t="s">
        <v>1085</v>
      </c>
      <c r="D31" s="69" t="s">
        <v>1086</v>
      </c>
      <c r="E31" s="69" t="s">
        <v>1057</v>
      </c>
      <c r="F31" s="69" t="s">
        <v>114</v>
      </c>
      <c r="G31" s="69"/>
      <c r="H31" s="69" t="s">
        <v>108</v>
      </c>
      <c r="I31" s="69" t="s">
        <v>1087</v>
      </c>
      <c r="J31" s="70">
        <v>3000</v>
      </c>
      <c r="K31" s="70">
        <f>J31*0.7</f>
        <v>2100</v>
      </c>
      <c r="L31" s="70">
        <f>J31*0.6</f>
        <v>1800</v>
      </c>
      <c r="M31" s="71" t="s">
        <v>128</v>
      </c>
      <c r="N31" s="72">
        <v>0</v>
      </c>
      <c r="O31" s="73"/>
    </row>
    <row r="32" s="48" customFormat="1" ht="36" spans="1:15">
      <c r="A32" s="67" t="s">
        <v>1088</v>
      </c>
      <c r="B32" s="68" t="s">
        <v>1089</v>
      </c>
      <c r="C32" s="69" t="s">
        <v>1090</v>
      </c>
      <c r="D32" s="69"/>
      <c r="E32" s="69"/>
      <c r="F32" s="69"/>
      <c r="G32" s="69"/>
      <c r="H32" s="69" t="s">
        <v>108</v>
      </c>
      <c r="I32" s="69"/>
      <c r="J32" s="70">
        <f>J31*0.15</f>
        <v>450</v>
      </c>
      <c r="K32" s="70">
        <f>K31*0.15</f>
        <v>315</v>
      </c>
      <c r="L32" s="70">
        <f>L31*0.15</f>
        <v>270</v>
      </c>
      <c r="M32" s="71" t="s">
        <v>128</v>
      </c>
      <c r="N32" s="72">
        <v>0</v>
      </c>
      <c r="O32" s="73"/>
    </row>
    <row r="33" s="48" customFormat="1" ht="212" spans="1:15">
      <c r="A33" s="67">
        <v>17</v>
      </c>
      <c r="B33" s="68" t="s">
        <v>1091</v>
      </c>
      <c r="C33" s="69" t="s">
        <v>1092</v>
      </c>
      <c r="D33" s="69" t="s">
        <v>1093</v>
      </c>
      <c r="E33" s="69" t="s">
        <v>1057</v>
      </c>
      <c r="F33" s="69" t="s">
        <v>114</v>
      </c>
      <c r="G33" s="69"/>
      <c r="H33" s="69" t="s">
        <v>108</v>
      </c>
      <c r="I33" s="69" t="s">
        <v>1094</v>
      </c>
      <c r="J33" s="70">
        <v>4500</v>
      </c>
      <c r="K33" s="70">
        <f>J33*0.7</f>
        <v>3150</v>
      </c>
      <c r="L33" s="70">
        <f>J33*0.6</f>
        <v>2700</v>
      </c>
      <c r="M33" s="71" t="s">
        <v>128</v>
      </c>
      <c r="N33" s="72">
        <v>0</v>
      </c>
      <c r="O33" s="73"/>
    </row>
    <row r="34" s="48" customFormat="1" ht="36" spans="1:15">
      <c r="A34" s="67" t="s">
        <v>1095</v>
      </c>
      <c r="B34" s="68" t="s">
        <v>1096</v>
      </c>
      <c r="C34" s="69" t="s">
        <v>1097</v>
      </c>
      <c r="D34" s="69"/>
      <c r="E34" s="69"/>
      <c r="F34" s="69"/>
      <c r="G34" s="69"/>
      <c r="H34" s="69" t="s">
        <v>108</v>
      </c>
      <c r="I34" s="69"/>
      <c r="J34" s="70">
        <f>J33*0.15</f>
        <v>675</v>
      </c>
      <c r="K34" s="70">
        <f>K33*0.15</f>
        <v>472.5</v>
      </c>
      <c r="L34" s="70">
        <f>L33*0.15</f>
        <v>405</v>
      </c>
      <c r="M34" s="71" t="s">
        <v>128</v>
      </c>
      <c r="N34" s="72">
        <v>0</v>
      </c>
      <c r="O34" s="73"/>
    </row>
    <row r="35" s="48" customFormat="1" ht="106" spans="1:15">
      <c r="A35" s="67">
        <v>18</v>
      </c>
      <c r="B35" s="68" t="s">
        <v>1098</v>
      </c>
      <c r="C35" s="69" t="s">
        <v>1099</v>
      </c>
      <c r="D35" s="69" t="s">
        <v>1100</v>
      </c>
      <c r="E35" s="69" t="s">
        <v>1072</v>
      </c>
      <c r="F35" s="69" t="s">
        <v>114</v>
      </c>
      <c r="G35" s="69"/>
      <c r="H35" s="69" t="s">
        <v>108</v>
      </c>
      <c r="I35" s="69" t="s">
        <v>1101</v>
      </c>
      <c r="J35" s="70">
        <v>4500</v>
      </c>
      <c r="K35" s="70">
        <f>J35*0.7</f>
        <v>3150</v>
      </c>
      <c r="L35" s="70">
        <f>J35*0.6</f>
        <v>2700</v>
      </c>
      <c r="M35" s="71" t="s">
        <v>128</v>
      </c>
      <c r="N35" s="72">
        <v>0</v>
      </c>
      <c r="O35" s="73"/>
    </row>
    <row r="36" s="48" customFormat="1" ht="53" spans="1:15">
      <c r="A36" s="67" t="s">
        <v>1102</v>
      </c>
      <c r="B36" s="68" t="s">
        <v>1103</v>
      </c>
      <c r="C36" s="69" t="s">
        <v>1104</v>
      </c>
      <c r="D36" s="69"/>
      <c r="E36" s="69"/>
      <c r="F36" s="69"/>
      <c r="G36" s="69"/>
      <c r="H36" s="69" t="s">
        <v>108</v>
      </c>
      <c r="I36" s="69"/>
      <c r="J36" s="70">
        <f>J35*0.15</f>
        <v>675</v>
      </c>
      <c r="K36" s="70">
        <f>K35*0.15</f>
        <v>472.5</v>
      </c>
      <c r="L36" s="70">
        <f>L35*0.15</f>
        <v>405</v>
      </c>
      <c r="M36" s="71" t="s">
        <v>128</v>
      </c>
      <c r="N36" s="72">
        <v>0</v>
      </c>
      <c r="O36" s="73"/>
    </row>
    <row r="37" s="48" customFormat="1" ht="194" spans="1:15">
      <c r="A37" s="67">
        <v>19</v>
      </c>
      <c r="B37" s="68" t="s">
        <v>1105</v>
      </c>
      <c r="C37" s="69" t="s">
        <v>1106</v>
      </c>
      <c r="D37" s="69" t="s">
        <v>1107</v>
      </c>
      <c r="E37" s="69" t="s">
        <v>1072</v>
      </c>
      <c r="F37" s="69" t="s">
        <v>114</v>
      </c>
      <c r="G37" s="69"/>
      <c r="H37" s="69" t="s">
        <v>108</v>
      </c>
      <c r="I37" s="69" t="s">
        <v>1108</v>
      </c>
      <c r="J37" s="70">
        <v>6750</v>
      </c>
      <c r="K37" s="70">
        <f>J37*0.7</f>
        <v>4725</v>
      </c>
      <c r="L37" s="70">
        <f>J37*0.6</f>
        <v>4050</v>
      </c>
      <c r="M37" s="71" t="s">
        <v>128</v>
      </c>
      <c r="N37" s="72">
        <v>0</v>
      </c>
      <c r="O37" s="73"/>
    </row>
    <row r="38" s="48" customFormat="1" ht="53" spans="1:15">
      <c r="A38" s="67" t="s">
        <v>1109</v>
      </c>
      <c r="B38" s="68" t="s">
        <v>1110</v>
      </c>
      <c r="C38" s="69" t="s">
        <v>1111</v>
      </c>
      <c r="D38" s="69"/>
      <c r="E38" s="69"/>
      <c r="F38" s="69"/>
      <c r="G38" s="69"/>
      <c r="H38" s="69" t="s">
        <v>108</v>
      </c>
      <c r="I38" s="69"/>
      <c r="J38" s="70">
        <f>J37*0.15</f>
        <v>1012.5</v>
      </c>
      <c r="K38" s="70">
        <f>K37*0.15</f>
        <v>708.75</v>
      </c>
      <c r="L38" s="70">
        <f>L37*0.15</f>
        <v>607.5</v>
      </c>
      <c r="M38" s="71" t="s">
        <v>128</v>
      </c>
      <c r="N38" s="72">
        <v>0</v>
      </c>
      <c r="O38" s="73"/>
    </row>
    <row r="39" s="48" customFormat="1" ht="106" spans="1:15">
      <c r="A39" s="67">
        <v>20</v>
      </c>
      <c r="B39" s="68" t="s">
        <v>1112</v>
      </c>
      <c r="C39" s="69" t="s">
        <v>1113</v>
      </c>
      <c r="D39" s="69" t="s">
        <v>1114</v>
      </c>
      <c r="E39" s="69" t="s">
        <v>1057</v>
      </c>
      <c r="F39" s="69" t="s">
        <v>114</v>
      </c>
      <c r="G39" s="69"/>
      <c r="H39" s="69" t="s">
        <v>108</v>
      </c>
      <c r="I39" s="69" t="s">
        <v>1115</v>
      </c>
      <c r="J39" s="70">
        <v>3000</v>
      </c>
      <c r="K39" s="70">
        <f>J39*0.7</f>
        <v>2100</v>
      </c>
      <c r="L39" s="70">
        <f>J39*0.6</f>
        <v>1800</v>
      </c>
      <c r="M39" s="71" t="s">
        <v>128</v>
      </c>
      <c r="N39" s="72">
        <v>0</v>
      </c>
      <c r="O39" s="73"/>
    </row>
    <row r="40" s="48" customFormat="1" ht="36" spans="1:15">
      <c r="A40" s="67" t="s">
        <v>1116</v>
      </c>
      <c r="B40" s="68" t="s">
        <v>1117</v>
      </c>
      <c r="C40" s="69" t="s">
        <v>1118</v>
      </c>
      <c r="D40" s="69"/>
      <c r="E40" s="69"/>
      <c r="F40" s="69"/>
      <c r="G40" s="69"/>
      <c r="H40" s="69" t="s">
        <v>108</v>
      </c>
      <c r="I40" s="69"/>
      <c r="J40" s="70">
        <f>J39*0.15</f>
        <v>450</v>
      </c>
      <c r="K40" s="70">
        <f>K39*0.15</f>
        <v>315</v>
      </c>
      <c r="L40" s="70">
        <f>L39*0.15</f>
        <v>270</v>
      </c>
      <c r="M40" s="71" t="s">
        <v>128</v>
      </c>
      <c r="N40" s="72">
        <v>0</v>
      </c>
      <c r="O40" s="73"/>
    </row>
    <row r="41" s="48" customFormat="1" ht="194" spans="1:15">
      <c r="A41" s="67">
        <v>21</v>
      </c>
      <c r="B41" s="68" t="s">
        <v>1119</v>
      </c>
      <c r="C41" s="69" t="s">
        <v>1120</v>
      </c>
      <c r="D41" s="69" t="s">
        <v>1114</v>
      </c>
      <c r="E41" s="69" t="s">
        <v>1057</v>
      </c>
      <c r="F41" s="69" t="s">
        <v>114</v>
      </c>
      <c r="G41" s="69"/>
      <c r="H41" s="69" t="s">
        <v>108</v>
      </c>
      <c r="I41" s="69" t="s">
        <v>1121</v>
      </c>
      <c r="J41" s="70">
        <v>4500</v>
      </c>
      <c r="K41" s="70">
        <f>J41*0.7</f>
        <v>3150</v>
      </c>
      <c r="L41" s="70">
        <f>J41*0.6</f>
        <v>2700</v>
      </c>
      <c r="M41" s="71" t="s">
        <v>128</v>
      </c>
      <c r="N41" s="72">
        <v>0</v>
      </c>
      <c r="O41" s="73"/>
    </row>
    <row r="42" s="48" customFormat="1" ht="36" spans="1:15">
      <c r="A42" s="67" t="s">
        <v>1122</v>
      </c>
      <c r="B42" s="68" t="s">
        <v>1123</v>
      </c>
      <c r="C42" s="69" t="s">
        <v>1124</v>
      </c>
      <c r="D42" s="69"/>
      <c r="E42" s="69"/>
      <c r="F42" s="69"/>
      <c r="G42" s="69"/>
      <c r="H42" s="69" t="s">
        <v>108</v>
      </c>
      <c r="I42" s="69"/>
      <c r="J42" s="70">
        <f>J41*0.15</f>
        <v>675</v>
      </c>
      <c r="K42" s="70">
        <f>K41*0.15</f>
        <v>472.5</v>
      </c>
      <c r="L42" s="70">
        <f>L41*0.15</f>
        <v>405</v>
      </c>
      <c r="M42" s="71" t="s">
        <v>128</v>
      </c>
      <c r="N42" s="72">
        <v>0</v>
      </c>
      <c r="O42" s="73"/>
    </row>
    <row r="43" s="48" customFormat="1" ht="106" spans="1:15">
      <c r="A43" s="67">
        <v>22</v>
      </c>
      <c r="B43" s="68" t="s">
        <v>1125</v>
      </c>
      <c r="C43" s="69" t="s">
        <v>1126</v>
      </c>
      <c r="D43" s="69" t="s">
        <v>1127</v>
      </c>
      <c r="E43" s="69" t="s">
        <v>1072</v>
      </c>
      <c r="F43" s="69" t="s">
        <v>114</v>
      </c>
      <c r="G43" s="69"/>
      <c r="H43" s="69" t="s">
        <v>108</v>
      </c>
      <c r="I43" s="69" t="s">
        <v>1128</v>
      </c>
      <c r="J43" s="70">
        <v>4500</v>
      </c>
      <c r="K43" s="70">
        <f>J43*0.7</f>
        <v>3150</v>
      </c>
      <c r="L43" s="70">
        <f>J43*0.6</f>
        <v>2700</v>
      </c>
      <c r="M43" s="71" t="s">
        <v>128</v>
      </c>
      <c r="N43" s="72">
        <v>0</v>
      </c>
      <c r="O43" s="73"/>
    </row>
    <row r="44" s="48" customFormat="1" ht="53" spans="1:15">
      <c r="A44" s="67" t="s">
        <v>1129</v>
      </c>
      <c r="B44" s="68" t="s">
        <v>1130</v>
      </c>
      <c r="C44" s="69" t="s">
        <v>1131</v>
      </c>
      <c r="D44" s="69"/>
      <c r="E44" s="69"/>
      <c r="F44" s="69"/>
      <c r="G44" s="69"/>
      <c r="H44" s="69" t="s">
        <v>108</v>
      </c>
      <c r="I44" s="69"/>
      <c r="J44" s="70">
        <f>J43*0.15</f>
        <v>675</v>
      </c>
      <c r="K44" s="70">
        <f>K43*0.15</f>
        <v>472.5</v>
      </c>
      <c r="L44" s="70">
        <f>L43*0.15</f>
        <v>405</v>
      </c>
      <c r="M44" s="71" t="s">
        <v>128</v>
      </c>
      <c r="N44" s="72">
        <v>0</v>
      </c>
      <c r="O44" s="73"/>
    </row>
    <row r="45" s="48" customFormat="1" ht="194" spans="1:15">
      <c r="A45" s="67">
        <v>23</v>
      </c>
      <c r="B45" s="68" t="s">
        <v>1132</v>
      </c>
      <c r="C45" s="69" t="s">
        <v>1133</v>
      </c>
      <c r="D45" s="69" t="s">
        <v>1134</v>
      </c>
      <c r="E45" s="69" t="s">
        <v>1072</v>
      </c>
      <c r="F45" s="69" t="s">
        <v>114</v>
      </c>
      <c r="G45" s="69"/>
      <c r="H45" s="69" t="s">
        <v>108</v>
      </c>
      <c r="I45" s="69" t="s">
        <v>1135</v>
      </c>
      <c r="J45" s="70">
        <v>6750</v>
      </c>
      <c r="K45" s="70">
        <f>J45*0.7</f>
        <v>4725</v>
      </c>
      <c r="L45" s="70">
        <f>J45*0.6</f>
        <v>4050</v>
      </c>
      <c r="M45" s="71" t="s">
        <v>128</v>
      </c>
      <c r="N45" s="72">
        <v>0</v>
      </c>
      <c r="O45" s="73"/>
    </row>
    <row r="46" s="48" customFormat="1" ht="53" spans="1:15">
      <c r="A46" s="67" t="s">
        <v>1136</v>
      </c>
      <c r="B46" s="68" t="s">
        <v>1137</v>
      </c>
      <c r="C46" s="69" t="s">
        <v>1138</v>
      </c>
      <c r="D46" s="69"/>
      <c r="E46" s="69"/>
      <c r="F46" s="69"/>
      <c r="G46" s="69"/>
      <c r="H46" s="69" t="s">
        <v>108</v>
      </c>
      <c r="I46" s="69"/>
      <c r="J46" s="70">
        <f>J45*0.15</f>
        <v>1012.5</v>
      </c>
      <c r="K46" s="70">
        <f>K45*0.15</f>
        <v>708.75</v>
      </c>
      <c r="L46" s="70">
        <f>L45*0.15</f>
        <v>607.5</v>
      </c>
      <c r="M46" s="71" t="s">
        <v>128</v>
      </c>
      <c r="N46" s="72">
        <v>0</v>
      </c>
      <c r="O46" s="73"/>
    </row>
    <row r="47" s="48" customFormat="1" ht="88" spans="1:15">
      <c r="A47" s="67">
        <v>24</v>
      </c>
      <c r="B47" s="68" t="s">
        <v>1139</v>
      </c>
      <c r="C47" s="23" t="s">
        <v>1140</v>
      </c>
      <c r="D47" s="69" t="s">
        <v>1141</v>
      </c>
      <c r="E47" s="69" t="s">
        <v>1142</v>
      </c>
      <c r="F47" s="69" t="s">
        <v>114</v>
      </c>
      <c r="G47" s="71"/>
      <c r="H47" s="69" t="s">
        <v>1143</v>
      </c>
      <c r="I47" s="69"/>
      <c r="J47" s="70">
        <v>2000</v>
      </c>
      <c r="K47" s="70">
        <f>J47*0.7</f>
        <v>1400</v>
      </c>
      <c r="L47" s="70">
        <f>J47*0.6</f>
        <v>1200</v>
      </c>
      <c r="M47" s="71" t="s">
        <v>128</v>
      </c>
      <c r="N47" s="72">
        <v>0</v>
      </c>
      <c r="O47" s="73" t="s">
        <v>1144</v>
      </c>
    </row>
    <row r="48" s="48" customFormat="1" ht="36" spans="1:15">
      <c r="A48" s="67" t="s">
        <v>116</v>
      </c>
      <c r="B48" s="68" t="s">
        <v>1145</v>
      </c>
      <c r="C48" s="69" t="s">
        <v>1146</v>
      </c>
      <c r="D48" s="69"/>
      <c r="E48" s="69"/>
      <c r="F48" s="69"/>
      <c r="G48" s="71"/>
      <c r="H48" s="69" t="s">
        <v>108</v>
      </c>
      <c r="I48" s="69"/>
      <c r="J48" s="70">
        <f>J47*0.15</f>
        <v>300</v>
      </c>
      <c r="K48" s="70">
        <f>K47*0.15</f>
        <v>210</v>
      </c>
      <c r="L48" s="70">
        <f>L47*0.15</f>
        <v>180</v>
      </c>
      <c r="M48" s="71" t="s">
        <v>128</v>
      </c>
      <c r="N48" s="72">
        <v>0</v>
      </c>
      <c r="O48" s="73"/>
    </row>
    <row r="49" s="48" customFormat="1" ht="106" spans="1:15">
      <c r="A49" s="67">
        <v>25</v>
      </c>
      <c r="B49" s="68" t="s">
        <v>1147</v>
      </c>
      <c r="C49" s="69" t="s">
        <v>1148</v>
      </c>
      <c r="D49" s="69" t="s">
        <v>1149</v>
      </c>
      <c r="E49" s="69" t="s">
        <v>1150</v>
      </c>
      <c r="F49" s="69" t="s">
        <v>114</v>
      </c>
      <c r="G49" s="69" t="s">
        <v>1151</v>
      </c>
      <c r="H49" s="69" t="s">
        <v>1152</v>
      </c>
      <c r="I49" s="69"/>
      <c r="J49" s="70">
        <v>1500</v>
      </c>
      <c r="K49" s="70">
        <f>J49*0.7</f>
        <v>1050</v>
      </c>
      <c r="L49" s="70">
        <f>J49*0.6</f>
        <v>900</v>
      </c>
      <c r="M49" s="71" t="s">
        <v>128</v>
      </c>
      <c r="N49" s="72">
        <v>0</v>
      </c>
      <c r="O49" s="73"/>
    </row>
    <row r="50" s="48" customFormat="1" ht="36" spans="1:15">
      <c r="A50" s="67" t="s">
        <v>1153</v>
      </c>
      <c r="B50" s="68" t="s">
        <v>1154</v>
      </c>
      <c r="C50" s="69" t="s">
        <v>1155</v>
      </c>
      <c r="D50" s="69"/>
      <c r="E50" s="69"/>
      <c r="F50" s="69"/>
      <c r="G50" s="69"/>
      <c r="H50" s="69" t="s">
        <v>108</v>
      </c>
      <c r="I50" s="69"/>
      <c r="J50" s="70">
        <f>J51*0.15</f>
        <v>225</v>
      </c>
      <c r="K50" s="70">
        <f>K51*0.15</f>
        <v>157.5</v>
      </c>
      <c r="L50" s="70">
        <f>L51*0.15</f>
        <v>135</v>
      </c>
      <c r="M50" s="71" t="s">
        <v>128</v>
      </c>
      <c r="N50" s="72">
        <v>0</v>
      </c>
      <c r="O50" s="73"/>
    </row>
    <row r="51" s="48" customFormat="1" ht="36" spans="1:15">
      <c r="A51" s="67" t="s">
        <v>1156</v>
      </c>
      <c r="B51" s="68" t="s">
        <v>1157</v>
      </c>
      <c r="C51" s="69" t="s">
        <v>1158</v>
      </c>
      <c r="D51" s="69"/>
      <c r="E51" s="69"/>
      <c r="F51" s="69"/>
      <c r="G51" s="69"/>
      <c r="H51" s="69" t="s">
        <v>1152</v>
      </c>
      <c r="I51" s="69"/>
      <c r="J51" s="70">
        <v>1500</v>
      </c>
      <c r="K51" s="70">
        <f>J51*0.7</f>
        <v>1050</v>
      </c>
      <c r="L51" s="70">
        <f>J51*0.6</f>
        <v>900</v>
      </c>
      <c r="M51" s="71" t="s">
        <v>128</v>
      </c>
      <c r="N51" s="72">
        <v>0</v>
      </c>
      <c r="O51" s="73"/>
    </row>
    <row r="52" s="48" customFormat="1" ht="88" spans="1:15">
      <c r="A52" s="67">
        <v>26</v>
      </c>
      <c r="B52" s="68" t="s">
        <v>1159</v>
      </c>
      <c r="C52" s="69" t="s">
        <v>1160</v>
      </c>
      <c r="D52" s="69" t="s">
        <v>1161</v>
      </c>
      <c r="E52" s="69" t="s">
        <v>1162</v>
      </c>
      <c r="F52" s="69" t="s">
        <v>114</v>
      </c>
      <c r="G52" s="69"/>
      <c r="H52" s="69" t="s">
        <v>1152</v>
      </c>
      <c r="I52" s="69"/>
      <c r="J52" s="70">
        <v>4000</v>
      </c>
      <c r="K52" s="70">
        <f>J52*0.7</f>
        <v>2800</v>
      </c>
      <c r="L52" s="70">
        <f>J52*0.6</f>
        <v>2400</v>
      </c>
      <c r="M52" s="71" t="s">
        <v>128</v>
      </c>
      <c r="N52" s="72">
        <v>0</v>
      </c>
      <c r="O52" s="73"/>
    </row>
    <row r="53" s="48" customFormat="1" ht="36" spans="1:15">
      <c r="A53" s="67" t="s">
        <v>1163</v>
      </c>
      <c r="B53" s="68" t="s">
        <v>1164</v>
      </c>
      <c r="C53" s="69" t="s">
        <v>1165</v>
      </c>
      <c r="D53" s="69"/>
      <c r="E53" s="69"/>
      <c r="F53" s="69"/>
      <c r="G53" s="69"/>
      <c r="H53" s="69" t="s">
        <v>108</v>
      </c>
      <c r="I53" s="69"/>
      <c r="J53" s="70">
        <f>J52*0.15</f>
        <v>600</v>
      </c>
      <c r="K53" s="70">
        <f>K52*0.15</f>
        <v>420</v>
      </c>
      <c r="L53" s="70">
        <f>L52*0.15</f>
        <v>360</v>
      </c>
      <c r="M53" s="71" t="s">
        <v>128</v>
      </c>
      <c r="N53" s="72">
        <v>0</v>
      </c>
      <c r="O53" s="73"/>
    </row>
    <row r="54" s="48" customFormat="1" ht="106" spans="1:15">
      <c r="A54" s="67">
        <v>27</v>
      </c>
      <c r="B54" s="68" t="s">
        <v>1166</v>
      </c>
      <c r="C54" s="23" t="s">
        <v>1167</v>
      </c>
      <c r="D54" s="69" t="s">
        <v>1168</v>
      </c>
      <c r="E54" s="69" t="s">
        <v>1169</v>
      </c>
      <c r="F54" s="69" t="s">
        <v>114</v>
      </c>
      <c r="G54" s="69"/>
      <c r="H54" s="71" t="s">
        <v>108</v>
      </c>
      <c r="I54" s="69"/>
      <c r="J54" s="70">
        <v>4500</v>
      </c>
      <c r="K54" s="70">
        <f>J54*0.7</f>
        <v>3150</v>
      </c>
      <c r="L54" s="70">
        <f>J54*0.6</f>
        <v>2700</v>
      </c>
      <c r="M54" s="71" t="s">
        <v>128</v>
      </c>
      <c r="N54" s="72">
        <v>0</v>
      </c>
      <c r="O54" s="73"/>
    </row>
    <row r="55" s="48" customFormat="1" ht="36" spans="1:15">
      <c r="A55" s="67" t="s">
        <v>1170</v>
      </c>
      <c r="B55" s="68" t="s">
        <v>1171</v>
      </c>
      <c r="C55" s="23" t="s">
        <v>1172</v>
      </c>
      <c r="D55" s="69"/>
      <c r="E55" s="69"/>
      <c r="F55" s="69"/>
      <c r="G55" s="69"/>
      <c r="H55" s="71" t="s">
        <v>108</v>
      </c>
      <c r="I55" s="69"/>
      <c r="J55" s="70">
        <f>J54*0.15</f>
        <v>675</v>
      </c>
      <c r="K55" s="70">
        <f>K54*0.15</f>
        <v>472.5</v>
      </c>
      <c r="L55" s="70">
        <f>L54*0.15</f>
        <v>405</v>
      </c>
      <c r="M55" s="71" t="s">
        <v>128</v>
      </c>
      <c r="N55" s="72">
        <v>0</v>
      </c>
      <c r="O55" s="73"/>
    </row>
    <row r="56" s="48" customFormat="1" ht="106" spans="1:15">
      <c r="A56" s="67">
        <v>28</v>
      </c>
      <c r="B56" s="68" t="s">
        <v>1173</v>
      </c>
      <c r="C56" s="23" t="s">
        <v>1174</v>
      </c>
      <c r="D56" s="69" t="s">
        <v>1175</v>
      </c>
      <c r="E56" s="69" t="s">
        <v>1169</v>
      </c>
      <c r="F56" s="69" t="s">
        <v>114</v>
      </c>
      <c r="G56" s="69"/>
      <c r="H56" s="69" t="s">
        <v>108</v>
      </c>
      <c r="I56" s="69" t="s">
        <v>1176</v>
      </c>
      <c r="J56" s="70">
        <f>J54*1.5</f>
        <v>6750</v>
      </c>
      <c r="K56" s="70">
        <f>J56*0.7</f>
        <v>4725</v>
      </c>
      <c r="L56" s="70">
        <f>J56*0.6</f>
        <v>4050</v>
      </c>
      <c r="M56" s="71" t="s">
        <v>128</v>
      </c>
      <c r="N56" s="72">
        <v>0</v>
      </c>
      <c r="O56" s="73"/>
    </row>
    <row r="57" s="48" customFormat="1" ht="36" spans="1:15">
      <c r="A57" s="67" t="s">
        <v>138</v>
      </c>
      <c r="B57" s="68" t="s">
        <v>1177</v>
      </c>
      <c r="C57" s="69" t="s">
        <v>1178</v>
      </c>
      <c r="D57" s="69"/>
      <c r="E57" s="69"/>
      <c r="F57" s="69"/>
      <c r="G57" s="69"/>
      <c r="H57" s="69" t="s">
        <v>108</v>
      </c>
      <c r="I57" s="69"/>
      <c r="J57" s="70">
        <f>J56*0.15</f>
        <v>1012.5</v>
      </c>
      <c r="K57" s="70">
        <f>K56*0.15</f>
        <v>708.75</v>
      </c>
      <c r="L57" s="70">
        <f>L56*0.15</f>
        <v>607.5</v>
      </c>
      <c r="M57" s="71" t="s">
        <v>128</v>
      </c>
      <c r="N57" s="72">
        <v>0</v>
      </c>
      <c r="O57" s="73"/>
    </row>
    <row r="58" s="48" customFormat="1" ht="106" spans="1:15">
      <c r="A58" s="67">
        <v>29</v>
      </c>
      <c r="B58" s="68" t="s">
        <v>1179</v>
      </c>
      <c r="C58" s="23" t="s">
        <v>1180</v>
      </c>
      <c r="D58" s="69" t="s">
        <v>1181</v>
      </c>
      <c r="E58" s="69" t="s">
        <v>1169</v>
      </c>
      <c r="F58" s="69" t="s">
        <v>114</v>
      </c>
      <c r="G58" s="69"/>
      <c r="H58" s="69" t="s">
        <v>108</v>
      </c>
      <c r="I58" s="69"/>
      <c r="J58" s="70">
        <v>4500</v>
      </c>
      <c r="K58" s="70">
        <f>J58*0.7</f>
        <v>3150</v>
      </c>
      <c r="L58" s="70">
        <f>J58*0.6</f>
        <v>2700</v>
      </c>
      <c r="M58" s="71" t="s">
        <v>128</v>
      </c>
      <c r="N58" s="72">
        <v>0</v>
      </c>
      <c r="O58" s="73"/>
    </row>
    <row r="59" s="48" customFormat="1" ht="36" spans="1:15">
      <c r="A59" s="67" t="s">
        <v>145</v>
      </c>
      <c r="B59" s="68" t="s">
        <v>1182</v>
      </c>
      <c r="C59" s="69" t="s">
        <v>1183</v>
      </c>
      <c r="D59" s="69"/>
      <c r="E59" s="69"/>
      <c r="F59" s="69"/>
      <c r="G59" s="69"/>
      <c r="H59" s="69" t="s">
        <v>108</v>
      </c>
      <c r="I59" s="69"/>
      <c r="J59" s="70">
        <f>J58*0.15</f>
        <v>675</v>
      </c>
      <c r="K59" s="70">
        <f>K58*0.15</f>
        <v>472.5</v>
      </c>
      <c r="L59" s="70">
        <f>L58*0.15</f>
        <v>405</v>
      </c>
      <c r="M59" s="71" t="s">
        <v>128</v>
      </c>
      <c r="N59" s="72">
        <v>0</v>
      </c>
      <c r="O59" s="73"/>
    </row>
    <row r="60" s="48" customFormat="1" ht="106" spans="1:15">
      <c r="A60" s="67">
        <v>30</v>
      </c>
      <c r="B60" s="68" t="s">
        <v>1184</v>
      </c>
      <c r="C60" s="69" t="s">
        <v>1185</v>
      </c>
      <c r="D60" s="69" t="s">
        <v>1186</v>
      </c>
      <c r="E60" s="69" t="s">
        <v>1169</v>
      </c>
      <c r="F60" s="69" t="s">
        <v>114</v>
      </c>
      <c r="G60" s="69"/>
      <c r="H60" s="69" t="s">
        <v>108</v>
      </c>
      <c r="I60" s="69" t="s">
        <v>1187</v>
      </c>
      <c r="J60" s="70">
        <v>6750</v>
      </c>
      <c r="K60" s="70">
        <f>J60*0.7</f>
        <v>4725</v>
      </c>
      <c r="L60" s="70">
        <f>J60*0.6</f>
        <v>4050</v>
      </c>
      <c r="M60" s="71" t="s">
        <v>128</v>
      </c>
      <c r="N60" s="72">
        <v>0</v>
      </c>
      <c r="O60" s="73"/>
    </row>
    <row r="61" s="48" customFormat="1" ht="36" spans="1:15">
      <c r="A61" s="67" t="s">
        <v>1188</v>
      </c>
      <c r="B61" s="68" t="s">
        <v>1189</v>
      </c>
      <c r="C61" s="69" t="s">
        <v>1190</v>
      </c>
      <c r="D61" s="69"/>
      <c r="E61" s="69"/>
      <c r="F61" s="69"/>
      <c r="G61" s="69"/>
      <c r="H61" s="69" t="s">
        <v>108</v>
      </c>
      <c r="I61" s="69"/>
      <c r="J61" s="70">
        <f>J60*0.15</f>
        <v>1012.5</v>
      </c>
      <c r="K61" s="70">
        <f>K60*0.15</f>
        <v>708.75</v>
      </c>
      <c r="L61" s="70">
        <f>L60*0.15</f>
        <v>607.5</v>
      </c>
      <c r="M61" s="71" t="s">
        <v>128</v>
      </c>
      <c r="N61" s="72">
        <v>0</v>
      </c>
      <c r="O61" s="73"/>
    </row>
    <row r="62" s="48" customFormat="1" ht="106" spans="1:15">
      <c r="A62" s="67">
        <v>31</v>
      </c>
      <c r="B62" s="68" t="s">
        <v>1191</v>
      </c>
      <c r="C62" s="69" t="s">
        <v>1192</v>
      </c>
      <c r="D62" s="69" t="s">
        <v>1193</v>
      </c>
      <c r="E62" s="69" t="s">
        <v>1169</v>
      </c>
      <c r="F62" s="69" t="s">
        <v>1194</v>
      </c>
      <c r="G62" s="69"/>
      <c r="H62" s="69" t="s">
        <v>502</v>
      </c>
      <c r="I62" s="69"/>
      <c r="J62" s="70">
        <v>2000</v>
      </c>
      <c r="K62" s="70">
        <f>J62*0.7</f>
        <v>1400</v>
      </c>
      <c r="L62" s="70">
        <f>K62*0.6</f>
        <v>840</v>
      </c>
      <c r="M62" s="71" t="s">
        <v>128</v>
      </c>
      <c r="N62" s="72">
        <v>0</v>
      </c>
      <c r="O62" s="73"/>
    </row>
    <row r="63" s="48" customFormat="1" ht="36" spans="1:15">
      <c r="A63" s="67" t="s">
        <v>159</v>
      </c>
      <c r="B63" s="68" t="s">
        <v>1195</v>
      </c>
      <c r="C63" s="69" t="s">
        <v>1196</v>
      </c>
      <c r="D63" s="69"/>
      <c r="E63" s="69"/>
      <c r="F63" s="69"/>
      <c r="G63" s="69"/>
      <c r="H63" s="69" t="s">
        <v>108</v>
      </c>
      <c r="I63" s="69"/>
      <c r="J63" s="70">
        <f>J62*0.15</f>
        <v>300</v>
      </c>
      <c r="K63" s="70">
        <f>K62*0.15</f>
        <v>210</v>
      </c>
      <c r="L63" s="70">
        <f>L62*0.15</f>
        <v>126</v>
      </c>
      <c r="M63" s="71" t="s">
        <v>128</v>
      </c>
      <c r="N63" s="72">
        <v>0</v>
      </c>
      <c r="O63" s="73"/>
    </row>
    <row r="64" s="48" customFormat="1" ht="36" spans="1:15">
      <c r="A64" s="67" t="s">
        <v>162</v>
      </c>
      <c r="B64" s="68" t="s">
        <v>1197</v>
      </c>
      <c r="C64" s="69" t="s">
        <v>1198</v>
      </c>
      <c r="D64" s="69"/>
      <c r="E64" s="69"/>
      <c r="F64" s="69"/>
      <c r="G64" s="69"/>
      <c r="H64" s="69" t="s">
        <v>502</v>
      </c>
      <c r="I64" s="69"/>
      <c r="J64" s="70">
        <f>J62*0.5</f>
        <v>1000</v>
      </c>
      <c r="K64" s="70">
        <f>K62*0.5</f>
        <v>700</v>
      </c>
      <c r="L64" s="70">
        <f>L62*0.5</f>
        <v>420</v>
      </c>
      <c r="M64" s="71" t="s">
        <v>128</v>
      </c>
      <c r="N64" s="72">
        <v>0</v>
      </c>
      <c r="O64" s="73"/>
    </row>
    <row r="65" s="48" customFormat="1" ht="106" spans="1:15">
      <c r="A65" s="67">
        <v>32</v>
      </c>
      <c r="B65" s="68" t="s">
        <v>1199</v>
      </c>
      <c r="C65" s="69" t="s">
        <v>1200</v>
      </c>
      <c r="D65" s="69" t="s">
        <v>1201</v>
      </c>
      <c r="E65" s="69" t="s">
        <v>1169</v>
      </c>
      <c r="F65" s="69" t="s">
        <v>1202</v>
      </c>
      <c r="G65" s="69"/>
      <c r="H65" s="69" t="s">
        <v>502</v>
      </c>
      <c r="I65" s="69"/>
      <c r="J65" s="70">
        <v>2000</v>
      </c>
      <c r="K65" s="70">
        <f>J65*0.7</f>
        <v>1400</v>
      </c>
      <c r="L65" s="70">
        <f>J65*0.6</f>
        <v>1200</v>
      </c>
      <c r="M65" s="71" t="s">
        <v>128</v>
      </c>
      <c r="N65" s="72">
        <v>0</v>
      </c>
      <c r="O65" s="73"/>
    </row>
    <row r="66" s="48" customFormat="1" ht="36" spans="1:15">
      <c r="A66" s="67" t="s">
        <v>170</v>
      </c>
      <c r="B66" s="68" t="s">
        <v>1203</v>
      </c>
      <c r="C66" s="69" t="s">
        <v>1204</v>
      </c>
      <c r="D66" s="69"/>
      <c r="E66" s="69"/>
      <c r="F66" s="69"/>
      <c r="G66" s="69"/>
      <c r="H66" s="69" t="s">
        <v>108</v>
      </c>
      <c r="I66" s="69"/>
      <c r="J66" s="70">
        <f>J65*0.15</f>
        <v>300</v>
      </c>
      <c r="K66" s="70">
        <f>K65*0.15</f>
        <v>210</v>
      </c>
      <c r="L66" s="70">
        <f>L65*0.15</f>
        <v>180</v>
      </c>
      <c r="M66" s="71" t="s">
        <v>128</v>
      </c>
      <c r="N66" s="72">
        <v>0</v>
      </c>
      <c r="O66" s="73"/>
    </row>
    <row r="67" s="48" customFormat="1" ht="36" spans="1:15">
      <c r="A67" s="67" t="s">
        <v>1205</v>
      </c>
      <c r="B67" s="68" t="s">
        <v>1206</v>
      </c>
      <c r="C67" s="69" t="s">
        <v>1207</v>
      </c>
      <c r="D67" s="69"/>
      <c r="E67" s="69"/>
      <c r="F67" s="69"/>
      <c r="G67" s="69"/>
      <c r="H67" s="69" t="s">
        <v>502</v>
      </c>
      <c r="I67" s="69"/>
      <c r="J67" s="70">
        <f>J65*0.5</f>
        <v>1000</v>
      </c>
      <c r="K67" s="70">
        <f>K65*0.5</f>
        <v>700</v>
      </c>
      <c r="L67" s="70">
        <f>L65*0.5</f>
        <v>600</v>
      </c>
      <c r="M67" s="71" t="s">
        <v>128</v>
      </c>
      <c r="N67" s="72">
        <v>0</v>
      </c>
      <c r="O67" s="73"/>
    </row>
    <row r="68" s="48" customFormat="1" ht="106" spans="1:15">
      <c r="A68" s="67">
        <v>33</v>
      </c>
      <c r="B68" s="68" t="s">
        <v>1208</v>
      </c>
      <c r="C68" s="69" t="s">
        <v>1209</v>
      </c>
      <c r="D68" s="69" t="s">
        <v>1210</v>
      </c>
      <c r="E68" s="69" t="s">
        <v>1169</v>
      </c>
      <c r="F68" s="69" t="s">
        <v>1211</v>
      </c>
      <c r="G68" s="69"/>
      <c r="H68" s="69" t="s">
        <v>108</v>
      </c>
      <c r="I68" s="69"/>
      <c r="J68" s="70">
        <v>2000</v>
      </c>
      <c r="K68" s="70">
        <f>J68*0.7</f>
        <v>1400</v>
      </c>
      <c r="L68" s="70">
        <f>J68*0.6</f>
        <v>1200</v>
      </c>
      <c r="M68" s="71" t="s">
        <v>128</v>
      </c>
      <c r="N68" s="72">
        <v>0</v>
      </c>
      <c r="O68" s="73"/>
    </row>
    <row r="69" s="48" customFormat="1" ht="36" spans="1:15">
      <c r="A69" s="67" t="s">
        <v>178</v>
      </c>
      <c r="B69" s="68" t="s">
        <v>1212</v>
      </c>
      <c r="C69" s="69" t="s">
        <v>1213</v>
      </c>
      <c r="D69" s="69"/>
      <c r="E69" s="69"/>
      <c r="F69" s="69"/>
      <c r="G69" s="69"/>
      <c r="H69" s="69" t="s">
        <v>108</v>
      </c>
      <c r="I69" s="69"/>
      <c r="J69" s="70">
        <f>J68*0.15</f>
        <v>300</v>
      </c>
      <c r="K69" s="70">
        <f>K68*0.15</f>
        <v>210</v>
      </c>
      <c r="L69" s="70">
        <f>L68*0.15</f>
        <v>180</v>
      </c>
      <c r="M69" s="71" t="s">
        <v>128</v>
      </c>
      <c r="N69" s="72">
        <v>0</v>
      </c>
      <c r="O69" s="73"/>
    </row>
    <row r="70" s="48" customFormat="1" ht="36" spans="1:15">
      <c r="A70" s="67" t="s">
        <v>181</v>
      </c>
      <c r="B70" s="68" t="s">
        <v>1214</v>
      </c>
      <c r="C70" s="69" t="s">
        <v>1215</v>
      </c>
      <c r="D70" s="69"/>
      <c r="E70" s="69"/>
      <c r="F70" s="69"/>
      <c r="G70" s="69"/>
      <c r="H70" s="69" t="s">
        <v>108</v>
      </c>
      <c r="I70" s="69"/>
      <c r="J70" s="70">
        <f>J68*0.5</f>
        <v>1000</v>
      </c>
      <c r="K70" s="70">
        <f>K68*0.5</f>
        <v>700</v>
      </c>
      <c r="L70" s="70">
        <f>L68*0.5</f>
        <v>600</v>
      </c>
      <c r="M70" s="71" t="s">
        <v>128</v>
      </c>
      <c r="N70" s="72">
        <v>0</v>
      </c>
      <c r="O70" s="73"/>
    </row>
    <row r="71" s="48" customFormat="1" ht="53" spans="1:15">
      <c r="A71" s="67" t="s">
        <v>184</v>
      </c>
      <c r="B71" s="68" t="s">
        <v>1216</v>
      </c>
      <c r="C71" s="23" t="s">
        <v>1217</v>
      </c>
      <c r="D71" s="69"/>
      <c r="E71" s="69"/>
      <c r="F71" s="69"/>
      <c r="G71" s="69"/>
      <c r="H71" s="69" t="s">
        <v>108</v>
      </c>
      <c r="I71" s="69"/>
      <c r="J71" s="70">
        <f>J68*0.3</f>
        <v>600</v>
      </c>
      <c r="K71" s="70">
        <f>K68*0.3</f>
        <v>420</v>
      </c>
      <c r="L71" s="70">
        <f>L68*0.3</f>
        <v>360</v>
      </c>
      <c r="M71" s="71" t="s">
        <v>128</v>
      </c>
      <c r="N71" s="72">
        <v>0</v>
      </c>
      <c r="O71" s="73"/>
    </row>
    <row r="72" s="48" customFormat="1" ht="106" spans="1:15">
      <c r="A72" s="67">
        <v>34</v>
      </c>
      <c r="B72" s="68" t="s">
        <v>1218</v>
      </c>
      <c r="C72" s="69" t="s">
        <v>1219</v>
      </c>
      <c r="D72" s="69" t="s">
        <v>1220</v>
      </c>
      <c r="E72" s="69" t="s">
        <v>1169</v>
      </c>
      <c r="F72" s="69" t="s">
        <v>1221</v>
      </c>
      <c r="G72" s="69"/>
      <c r="H72" s="69" t="s">
        <v>502</v>
      </c>
      <c r="I72" s="69"/>
      <c r="J72" s="70">
        <v>2000</v>
      </c>
      <c r="K72" s="70">
        <f>J72*0.7</f>
        <v>1400</v>
      </c>
      <c r="L72" s="70">
        <f>J72*0.6</f>
        <v>1200</v>
      </c>
      <c r="M72" s="71" t="s">
        <v>128</v>
      </c>
      <c r="N72" s="72">
        <v>0</v>
      </c>
      <c r="O72" s="73"/>
    </row>
    <row r="73" s="48" customFormat="1" ht="36" spans="1:15">
      <c r="A73" s="67" t="s">
        <v>1222</v>
      </c>
      <c r="B73" s="68" t="s">
        <v>1223</v>
      </c>
      <c r="C73" s="69" t="s">
        <v>1224</v>
      </c>
      <c r="D73" s="69"/>
      <c r="E73" s="69"/>
      <c r="F73" s="69"/>
      <c r="G73" s="69"/>
      <c r="H73" s="69" t="s">
        <v>108</v>
      </c>
      <c r="I73" s="69"/>
      <c r="J73" s="70">
        <f>J72*0.15</f>
        <v>300</v>
      </c>
      <c r="K73" s="70">
        <f>K72*0.15</f>
        <v>210</v>
      </c>
      <c r="L73" s="70">
        <f>L72*0.15</f>
        <v>180</v>
      </c>
      <c r="M73" s="71" t="s">
        <v>128</v>
      </c>
      <c r="N73" s="72">
        <v>0</v>
      </c>
      <c r="O73" s="73"/>
    </row>
    <row r="74" s="48" customFormat="1" ht="36" spans="1:15">
      <c r="A74" s="67" t="s">
        <v>1225</v>
      </c>
      <c r="B74" s="68" t="s">
        <v>1226</v>
      </c>
      <c r="C74" s="69" t="s">
        <v>1227</v>
      </c>
      <c r="D74" s="69"/>
      <c r="E74" s="69"/>
      <c r="F74" s="69"/>
      <c r="G74" s="69"/>
      <c r="H74" s="69" t="s">
        <v>502</v>
      </c>
      <c r="I74" s="69"/>
      <c r="J74" s="70">
        <f>J72*0.5</f>
        <v>1000</v>
      </c>
      <c r="K74" s="70">
        <f>K72*0.5</f>
        <v>700</v>
      </c>
      <c r="L74" s="70">
        <f>L72*0.5</f>
        <v>600</v>
      </c>
      <c r="M74" s="71" t="s">
        <v>128</v>
      </c>
      <c r="N74" s="72">
        <v>0</v>
      </c>
      <c r="O74" s="73"/>
    </row>
    <row r="75" s="48" customFormat="1" ht="106" spans="1:15">
      <c r="A75" s="67">
        <v>35</v>
      </c>
      <c r="B75" s="68" t="s">
        <v>1228</v>
      </c>
      <c r="C75" s="69" t="s">
        <v>1229</v>
      </c>
      <c r="D75" s="69" t="s">
        <v>1230</v>
      </c>
      <c r="E75" s="69" t="s">
        <v>1169</v>
      </c>
      <c r="F75" s="69" t="s">
        <v>1221</v>
      </c>
      <c r="G75" s="69"/>
      <c r="H75" s="69" t="s">
        <v>502</v>
      </c>
      <c r="I75" s="69"/>
      <c r="J75" s="70">
        <v>2000</v>
      </c>
      <c r="K75" s="70">
        <f>J75*0.7</f>
        <v>1400</v>
      </c>
      <c r="L75" s="70">
        <f>J75*0.6</f>
        <v>1200</v>
      </c>
      <c r="M75" s="71" t="s">
        <v>128</v>
      </c>
      <c r="N75" s="72">
        <v>0</v>
      </c>
      <c r="O75" s="73"/>
    </row>
    <row r="76" s="48" customFormat="1" ht="36" spans="1:15">
      <c r="A76" s="67" t="s">
        <v>196</v>
      </c>
      <c r="B76" s="68" t="s">
        <v>1231</v>
      </c>
      <c r="C76" s="69" t="s">
        <v>1232</v>
      </c>
      <c r="D76" s="69"/>
      <c r="E76" s="69"/>
      <c r="F76" s="69"/>
      <c r="G76" s="69"/>
      <c r="H76" s="69" t="s">
        <v>108</v>
      </c>
      <c r="I76" s="69"/>
      <c r="J76" s="70">
        <f>J75*0.15</f>
        <v>300</v>
      </c>
      <c r="K76" s="70">
        <f>K75*0.15</f>
        <v>210</v>
      </c>
      <c r="L76" s="70">
        <f>L75*0.15</f>
        <v>180</v>
      </c>
      <c r="M76" s="71" t="s">
        <v>128</v>
      </c>
      <c r="N76" s="72">
        <v>0</v>
      </c>
      <c r="O76" s="73"/>
    </row>
    <row r="77" s="48" customFormat="1" ht="36" spans="1:15">
      <c r="A77" s="67" t="s">
        <v>1233</v>
      </c>
      <c r="B77" s="68" t="s">
        <v>1234</v>
      </c>
      <c r="C77" s="69" t="s">
        <v>1235</v>
      </c>
      <c r="D77" s="69"/>
      <c r="E77" s="69"/>
      <c r="F77" s="69"/>
      <c r="G77" s="69"/>
      <c r="H77" s="69" t="s">
        <v>502</v>
      </c>
      <c r="I77" s="69"/>
      <c r="J77" s="70">
        <f>J75*0.5</f>
        <v>1000</v>
      </c>
      <c r="K77" s="70">
        <f>K75*0.5</f>
        <v>700</v>
      </c>
      <c r="L77" s="70">
        <f>L75*0.5</f>
        <v>600</v>
      </c>
      <c r="M77" s="71" t="s">
        <v>128</v>
      </c>
      <c r="N77" s="72">
        <v>0</v>
      </c>
      <c r="O77" s="73"/>
    </row>
    <row r="78" s="48" customFormat="1" ht="106" spans="1:15">
      <c r="A78" s="67">
        <v>36</v>
      </c>
      <c r="B78" s="68" t="s">
        <v>1236</v>
      </c>
      <c r="C78" s="69" t="s">
        <v>1237</v>
      </c>
      <c r="D78" s="69" t="s">
        <v>1238</v>
      </c>
      <c r="E78" s="69" t="s">
        <v>1169</v>
      </c>
      <c r="F78" s="69" t="s">
        <v>1221</v>
      </c>
      <c r="G78" s="69"/>
      <c r="H78" s="69" t="s">
        <v>502</v>
      </c>
      <c r="I78" s="69"/>
      <c r="J78" s="70">
        <v>2200</v>
      </c>
      <c r="K78" s="70">
        <f>J78*0.7</f>
        <v>1540</v>
      </c>
      <c r="L78" s="70">
        <f>J78*0.6</f>
        <v>1320</v>
      </c>
      <c r="M78" s="71" t="s">
        <v>128</v>
      </c>
      <c r="N78" s="72">
        <v>0</v>
      </c>
      <c r="O78" s="73"/>
    </row>
    <row r="79" s="48" customFormat="1" ht="36" spans="1:15">
      <c r="A79" s="67" t="s">
        <v>203</v>
      </c>
      <c r="B79" s="68" t="s">
        <v>1239</v>
      </c>
      <c r="C79" s="69" t="s">
        <v>1240</v>
      </c>
      <c r="D79" s="69"/>
      <c r="E79" s="69"/>
      <c r="F79" s="69"/>
      <c r="G79" s="69"/>
      <c r="H79" s="69" t="s">
        <v>108</v>
      </c>
      <c r="I79" s="69"/>
      <c r="J79" s="70">
        <f>J78*0.15</f>
        <v>330</v>
      </c>
      <c r="K79" s="70">
        <f>K78*0.15</f>
        <v>231</v>
      </c>
      <c r="L79" s="70">
        <f>L78*0.15</f>
        <v>198</v>
      </c>
      <c r="M79" s="71" t="s">
        <v>128</v>
      </c>
      <c r="N79" s="72">
        <v>0</v>
      </c>
      <c r="O79" s="73"/>
    </row>
    <row r="80" s="48" customFormat="1" ht="36" spans="1:15">
      <c r="A80" s="67" t="s">
        <v>1241</v>
      </c>
      <c r="B80" s="68" t="s">
        <v>1242</v>
      </c>
      <c r="C80" s="69" t="s">
        <v>1243</v>
      </c>
      <c r="D80" s="69"/>
      <c r="E80" s="69"/>
      <c r="F80" s="69"/>
      <c r="G80" s="69"/>
      <c r="H80" s="69" t="s">
        <v>502</v>
      </c>
      <c r="I80" s="69"/>
      <c r="J80" s="70">
        <v>1000</v>
      </c>
      <c r="K80" s="70">
        <f>K78*0.5</f>
        <v>770</v>
      </c>
      <c r="L80" s="70">
        <f>L78*0.5</f>
        <v>660</v>
      </c>
      <c r="M80" s="71" t="s">
        <v>128</v>
      </c>
      <c r="N80" s="72">
        <v>0</v>
      </c>
      <c r="O80" s="73"/>
    </row>
    <row r="81" s="48" customFormat="1" ht="106" spans="1:15">
      <c r="A81" s="67">
        <v>37</v>
      </c>
      <c r="B81" s="68" t="s">
        <v>1244</v>
      </c>
      <c r="C81" s="69" t="s">
        <v>1245</v>
      </c>
      <c r="D81" s="69" t="s">
        <v>1246</v>
      </c>
      <c r="E81" s="69" t="s">
        <v>1169</v>
      </c>
      <c r="F81" s="69" t="s">
        <v>1221</v>
      </c>
      <c r="G81" s="69"/>
      <c r="H81" s="69" t="s">
        <v>502</v>
      </c>
      <c r="I81" s="69"/>
      <c r="J81" s="70">
        <v>2000</v>
      </c>
      <c r="K81" s="70">
        <f>J81*0.7</f>
        <v>1400</v>
      </c>
      <c r="L81" s="70">
        <f>J81*0.6</f>
        <v>1200</v>
      </c>
      <c r="M81" s="71" t="s">
        <v>128</v>
      </c>
      <c r="N81" s="72">
        <v>0</v>
      </c>
      <c r="O81" s="73"/>
    </row>
    <row r="82" s="48" customFormat="1" ht="36" spans="1:15">
      <c r="A82" s="67" t="s">
        <v>211</v>
      </c>
      <c r="B82" s="68" t="s">
        <v>1247</v>
      </c>
      <c r="C82" s="69" t="s">
        <v>1248</v>
      </c>
      <c r="D82" s="69"/>
      <c r="E82" s="69"/>
      <c r="F82" s="69"/>
      <c r="G82" s="69"/>
      <c r="H82" s="69" t="s">
        <v>108</v>
      </c>
      <c r="I82" s="69"/>
      <c r="J82" s="70">
        <f>J81*0.15</f>
        <v>300</v>
      </c>
      <c r="K82" s="70">
        <f>K81*0.15</f>
        <v>210</v>
      </c>
      <c r="L82" s="70">
        <f>L81*0.15</f>
        <v>180</v>
      </c>
      <c r="M82" s="71" t="s">
        <v>128</v>
      </c>
      <c r="N82" s="72">
        <v>0</v>
      </c>
      <c r="O82" s="73"/>
    </row>
    <row r="83" s="48" customFormat="1" ht="36" spans="1:15">
      <c r="A83" s="67" t="s">
        <v>214</v>
      </c>
      <c r="B83" s="68" t="s">
        <v>1249</v>
      </c>
      <c r="C83" s="69" t="s">
        <v>1250</v>
      </c>
      <c r="D83" s="69"/>
      <c r="E83" s="69"/>
      <c r="F83" s="69"/>
      <c r="G83" s="69"/>
      <c r="H83" s="69" t="s">
        <v>502</v>
      </c>
      <c r="I83" s="69"/>
      <c r="J83" s="70">
        <f>J81*0.5</f>
        <v>1000</v>
      </c>
      <c r="K83" s="70">
        <f>K81*0.5</f>
        <v>700</v>
      </c>
      <c r="L83" s="70">
        <f>L81*0.5</f>
        <v>600</v>
      </c>
      <c r="M83" s="71" t="s">
        <v>128</v>
      </c>
      <c r="N83" s="72">
        <v>0</v>
      </c>
      <c r="O83" s="73"/>
    </row>
    <row r="84" s="48" customFormat="1" ht="106" spans="1:15">
      <c r="A84" s="67">
        <v>38</v>
      </c>
      <c r="B84" s="68" t="s">
        <v>1251</v>
      </c>
      <c r="C84" s="69" t="s">
        <v>1252</v>
      </c>
      <c r="D84" s="69" t="s">
        <v>1253</v>
      </c>
      <c r="E84" s="69" t="s">
        <v>1169</v>
      </c>
      <c r="F84" s="69" t="s">
        <v>1221</v>
      </c>
      <c r="G84" s="69"/>
      <c r="H84" s="69" t="s">
        <v>502</v>
      </c>
      <c r="I84" s="69"/>
      <c r="J84" s="70">
        <v>2000</v>
      </c>
      <c r="K84" s="70">
        <f>J84*0.7</f>
        <v>1400</v>
      </c>
      <c r="L84" s="70">
        <f>J84*0.6</f>
        <v>1200</v>
      </c>
      <c r="M84" s="71" t="s">
        <v>128</v>
      </c>
      <c r="N84" s="72">
        <v>0</v>
      </c>
      <c r="O84" s="73"/>
    </row>
    <row r="85" s="48" customFormat="1" ht="36" spans="1:15">
      <c r="A85" s="67" t="s">
        <v>226</v>
      </c>
      <c r="B85" s="68" t="s">
        <v>1254</v>
      </c>
      <c r="C85" s="69" t="s">
        <v>1255</v>
      </c>
      <c r="D85" s="69"/>
      <c r="E85" s="69"/>
      <c r="F85" s="69"/>
      <c r="G85" s="69"/>
      <c r="H85" s="69" t="s">
        <v>108</v>
      </c>
      <c r="I85" s="69"/>
      <c r="J85" s="70">
        <f>J84*0.15</f>
        <v>300</v>
      </c>
      <c r="K85" s="70">
        <f>K84*0.15</f>
        <v>210</v>
      </c>
      <c r="L85" s="70">
        <f>L84*0.15</f>
        <v>180</v>
      </c>
      <c r="M85" s="71" t="s">
        <v>128</v>
      </c>
      <c r="N85" s="72">
        <v>0</v>
      </c>
      <c r="O85" s="73"/>
    </row>
    <row r="86" s="48" customFormat="1" ht="36" spans="1:15">
      <c r="A86" s="67" t="s">
        <v>223</v>
      </c>
      <c r="B86" s="68" t="s">
        <v>1256</v>
      </c>
      <c r="C86" s="69" t="s">
        <v>1257</v>
      </c>
      <c r="D86" s="69"/>
      <c r="E86" s="69"/>
      <c r="F86" s="69"/>
      <c r="G86" s="69"/>
      <c r="H86" s="69" t="s">
        <v>502</v>
      </c>
      <c r="I86" s="69"/>
      <c r="J86" s="70">
        <f>J84*0.5</f>
        <v>1000</v>
      </c>
      <c r="K86" s="70">
        <f>K84*0.5</f>
        <v>700</v>
      </c>
      <c r="L86" s="70">
        <f>L84*0.5</f>
        <v>600</v>
      </c>
      <c r="M86" s="71" t="s">
        <v>128</v>
      </c>
      <c r="N86" s="72">
        <v>0</v>
      </c>
      <c r="O86" s="73"/>
    </row>
    <row r="87" s="48" customFormat="1" ht="106" spans="1:15">
      <c r="A87" s="67">
        <v>39</v>
      </c>
      <c r="B87" s="68" t="s">
        <v>1258</v>
      </c>
      <c r="C87" s="69" t="s">
        <v>1259</v>
      </c>
      <c r="D87" s="69" t="s">
        <v>1260</v>
      </c>
      <c r="E87" s="69" t="s">
        <v>1261</v>
      </c>
      <c r="F87" s="69" t="s">
        <v>1221</v>
      </c>
      <c r="G87" s="69"/>
      <c r="H87" s="69" t="s">
        <v>502</v>
      </c>
      <c r="I87" s="69" t="s">
        <v>1262</v>
      </c>
      <c r="J87" s="70">
        <v>2000</v>
      </c>
      <c r="K87" s="70">
        <f>J87*0.7</f>
        <v>1400</v>
      </c>
      <c r="L87" s="70">
        <f>J87*0.6</f>
        <v>1200</v>
      </c>
      <c r="M87" s="71" t="s">
        <v>128</v>
      </c>
      <c r="N87" s="72">
        <v>0</v>
      </c>
      <c r="O87" s="73"/>
    </row>
    <row r="88" s="48" customFormat="1" ht="36" spans="1:15">
      <c r="A88" s="67" t="s">
        <v>1263</v>
      </c>
      <c r="B88" s="68" t="s">
        <v>1264</v>
      </c>
      <c r="C88" s="69" t="s">
        <v>1265</v>
      </c>
      <c r="D88" s="69"/>
      <c r="E88" s="69"/>
      <c r="F88" s="69"/>
      <c r="G88" s="69"/>
      <c r="H88" s="69" t="s">
        <v>108</v>
      </c>
      <c r="I88" s="69"/>
      <c r="J88" s="70">
        <f>J87*0.15</f>
        <v>300</v>
      </c>
      <c r="K88" s="70">
        <f>K87*0.15</f>
        <v>210</v>
      </c>
      <c r="L88" s="70">
        <f>L87*0.15</f>
        <v>180</v>
      </c>
      <c r="M88" s="71" t="s">
        <v>128</v>
      </c>
      <c r="N88" s="72">
        <v>0</v>
      </c>
      <c r="O88" s="73"/>
    </row>
    <row r="89" s="48" customFormat="1" ht="36" spans="1:15">
      <c r="A89" s="67" t="s">
        <v>234</v>
      </c>
      <c r="B89" s="68" t="s">
        <v>1266</v>
      </c>
      <c r="C89" s="69" t="s">
        <v>1267</v>
      </c>
      <c r="D89" s="69"/>
      <c r="E89" s="69"/>
      <c r="F89" s="69"/>
      <c r="G89" s="69"/>
      <c r="H89" s="69" t="s">
        <v>502</v>
      </c>
      <c r="I89" s="69"/>
      <c r="J89" s="70">
        <f>J87*0.5</f>
        <v>1000</v>
      </c>
      <c r="K89" s="70">
        <f>K87*0.5</f>
        <v>700</v>
      </c>
      <c r="L89" s="70">
        <f>L87*0.5</f>
        <v>600</v>
      </c>
      <c r="M89" s="71" t="s">
        <v>128</v>
      </c>
      <c r="N89" s="72">
        <v>0</v>
      </c>
      <c r="O89" s="73"/>
    </row>
    <row r="90" s="48" customFormat="1" ht="88" spans="1:15">
      <c r="A90" s="67">
        <v>40</v>
      </c>
      <c r="B90" s="68" t="s">
        <v>1268</v>
      </c>
      <c r="C90" s="69" t="s">
        <v>1269</v>
      </c>
      <c r="D90" s="69" t="s">
        <v>1270</v>
      </c>
      <c r="E90" s="69" t="s">
        <v>1271</v>
      </c>
      <c r="F90" s="69" t="s">
        <v>1272</v>
      </c>
      <c r="G90" s="71"/>
      <c r="H90" s="69" t="s">
        <v>108</v>
      </c>
      <c r="I90" s="69"/>
      <c r="J90" s="70">
        <v>4500</v>
      </c>
      <c r="K90" s="70">
        <f>J90*0.7</f>
        <v>3150</v>
      </c>
      <c r="L90" s="70">
        <f>J90*0.6</f>
        <v>2700</v>
      </c>
      <c r="M90" s="71" t="s">
        <v>128</v>
      </c>
      <c r="N90" s="72">
        <v>0</v>
      </c>
      <c r="O90" s="73"/>
    </row>
    <row r="91" s="48" customFormat="1" ht="36" spans="1:15">
      <c r="A91" s="67" t="s">
        <v>242</v>
      </c>
      <c r="B91" s="68" t="s">
        <v>1273</v>
      </c>
      <c r="C91" s="69" t="s">
        <v>1274</v>
      </c>
      <c r="D91" s="69"/>
      <c r="E91" s="69"/>
      <c r="F91" s="69"/>
      <c r="G91" s="71"/>
      <c r="H91" s="69" t="s">
        <v>108</v>
      </c>
      <c r="I91" s="69"/>
      <c r="J91" s="70">
        <f>J90*0.15</f>
        <v>675</v>
      </c>
      <c r="K91" s="70">
        <f>K90*0.15</f>
        <v>472.5</v>
      </c>
      <c r="L91" s="70">
        <f>L90*0.15</f>
        <v>405</v>
      </c>
      <c r="M91" s="71" t="s">
        <v>128</v>
      </c>
      <c r="N91" s="72">
        <v>0</v>
      </c>
      <c r="O91" s="73"/>
    </row>
    <row r="92" s="48" customFormat="1" ht="106" spans="1:15">
      <c r="A92" s="67">
        <v>41</v>
      </c>
      <c r="B92" s="68" t="s">
        <v>1275</v>
      </c>
      <c r="C92" s="69" t="s">
        <v>1276</v>
      </c>
      <c r="D92" s="69" t="s">
        <v>1277</v>
      </c>
      <c r="E92" s="69" t="s">
        <v>1271</v>
      </c>
      <c r="F92" s="69" t="s">
        <v>1272</v>
      </c>
      <c r="G92" s="71"/>
      <c r="H92" s="69" t="s">
        <v>108</v>
      </c>
      <c r="I92" s="69" t="s">
        <v>1278</v>
      </c>
      <c r="J92" s="70">
        <f>J90*1.5</f>
        <v>6750</v>
      </c>
      <c r="K92" s="70">
        <f>J92*0.7</f>
        <v>4725</v>
      </c>
      <c r="L92" s="70">
        <f>J92*0.6</f>
        <v>4050</v>
      </c>
      <c r="M92" s="71" t="s">
        <v>128</v>
      </c>
      <c r="N92" s="72">
        <v>0</v>
      </c>
      <c r="O92" s="73"/>
    </row>
    <row r="93" s="48" customFormat="1" ht="36" spans="1:15">
      <c r="A93" s="67" t="s">
        <v>250</v>
      </c>
      <c r="B93" s="68" t="s">
        <v>1279</v>
      </c>
      <c r="C93" s="69" t="s">
        <v>1280</v>
      </c>
      <c r="D93" s="69"/>
      <c r="E93" s="69"/>
      <c r="F93" s="69"/>
      <c r="G93" s="71"/>
      <c r="H93" s="69" t="s">
        <v>108</v>
      </c>
      <c r="I93" s="69"/>
      <c r="J93" s="70">
        <f>J92*0.15</f>
        <v>1012.5</v>
      </c>
      <c r="K93" s="70">
        <f>K92*0.15</f>
        <v>708.75</v>
      </c>
      <c r="L93" s="70">
        <f>L92*0.15</f>
        <v>607.5</v>
      </c>
      <c r="M93" s="71" t="s">
        <v>128</v>
      </c>
      <c r="N93" s="72">
        <v>0</v>
      </c>
      <c r="O93" s="73"/>
    </row>
    <row r="94" s="48" customFormat="1" ht="88" spans="1:15">
      <c r="A94" s="67">
        <v>42</v>
      </c>
      <c r="B94" s="68" t="s">
        <v>1281</v>
      </c>
      <c r="C94" s="69" t="s">
        <v>1282</v>
      </c>
      <c r="D94" s="69" t="s">
        <v>1283</v>
      </c>
      <c r="E94" s="69" t="s">
        <v>1284</v>
      </c>
      <c r="F94" s="69" t="s">
        <v>1272</v>
      </c>
      <c r="G94" s="69"/>
      <c r="H94" s="69" t="s">
        <v>1285</v>
      </c>
      <c r="I94" s="69"/>
      <c r="J94" s="70">
        <v>2600</v>
      </c>
      <c r="K94" s="70">
        <f>J94*0.7</f>
        <v>1820</v>
      </c>
      <c r="L94" s="70">
        <f>J94*0.6</f>
        <v>1560</v>
      </c>
      <c r="M94" s="71" t="s">
        <v>128</v>
      </c>
      <c r="N94" s="72">
        <v>0</v>
      </c>
      <c r="O94" s="73"/>
    </row>
    <row r="95" s="48" customFormat="1" ht="36" spans="1:15">
      <c r="A95" s="67" t="s">
        <v>267</v>
      </c>
      <c r="B95" s="68" t="s">
        <v>1286</v>
      </c>
      <c r="C95" s="69" t="s">
        <v>1287</v>
      </c>
      <c r="D95" s="69"/>
      <c r="E95" s="69"/>
      <c r="F95" s="69"/>
      <c r="G95" s="69"/>
      <c r="H95" s="69" t="s">
        <v>108</v>
      </c>
      <c r="I95" s="69"/>
      <c r="J95" s="70">
        <f>J94*0.15</f>
        <v>390</v>
      </c>
      <c r="K95" s="70">
        <f>K94*0.15</f>
        <v>273</v>
      </c>
      <c r="L95" s="70">
        <f>L94*0.15</f>
        <v>234</v>
      </c>
      <c r="M95" s="71" t="s">
        <v>128</v>
      </c>
      <c r="N95" s="72">
        <v>0</v>
      </c>
      <c r="O95" s="73"/>
    </row>
    <row r="96" s="48" customFormat="1" ht="106" spans="1:15">
      <c r="A96" s="67">
        <v>43</v>
      </c>
      <c r="B96" s="68" t="s">
        <v>1288</v>
      </c>
      <c r="C96" s="69" t="s">
        <v>1289</v>
      </c>
      <c r="D96" s="69" t="s">
        <v>1290</v>
      </c>
      <c r="E96" s="69" t="s">
        <v>1284</v>
      </c>
      <c r="F96" s="69" t="s">
        <v>1272</v>
      </c>
      <c r="G96" s="69"/>
      <c r="H96" s="69" t="s">
        <v>1285</v>
      </c>
      <c r="I96" s="73" t="s">
        <v>1291</v>
      </c>
      <c r="J96" s="70">
        <f>J94*1.4</f>
        <v>3640</v>
      </c>
      <c r="K96" s="70">
        <f>J96*0.7</f>
        <v>2548</v>
      </c>
      <c r="L96" s="70">
        <f>J96*0.6</f>
        <v>2184</v>
      </c>
      <c r="M96" s="71" t="s">
        <v>128</v>
      </c>
      <c r="N96" s="72">
        <v>0</v>
      </c>
      <c r="O96" s="73"/>
    </row>
    <row r="97" s="48" customFormat="1" ht="36" spans="1:15">
      <c r="A97" s="67" t="s">
        <v>1292</v>
      </c>
      <c r="B97" s="68" t="s">
        <v>1293</v>
      </c>
      <c r="C97" s="69" t="s">
        <v>1294</v>
      </c>
      <c r="D97" s="69"/>
      <c r="E97" s="69"/>
      <c r="F97" s="69"/>
      <c r="G97" s="69"/>
      <c r="H97" s="69" t="s">
        <v>108</v>
      </c>
      <c r="I97" s="69"/>
      <c r="J97" s="70">
        <f>J96*0.15</f>
        <v>546</v>
      </c>
      <c r="K97" s="70">
        <f>K96*0.15</f>
        <v>382.2</v>
      </c>
      <c r="L97" s="70">
        <f>L96*0.15</f>
        <v>327.6</v>
      </c>
      <c r="M97" s="71" t="s">
        <v>128</v>
      </c>
      <c r="N97" s="72">
        <v>0</v>
      </c>
      <c r="O97" s="73"/>
    </row>
    <row r="98" s="48" customFormat="1" ht="88" spans="1:15">
      <c r="A98" s="67">
        <v>44</v>
      </c>
      <c r="B98" s="68" t="s">
        <v>1295</v>
      </c>
      <c r="C98" s="69" t="s">
        <v>1296</v>
      </c>
      <c r="D98" s="69" t="s">
        <v>1297</v>
      </c>
      <c r="E98" s="69" t="s">
        <v>1284</v>
      </c>
      <c r="F98" s="69" t="s">
        <v>1272</v>
      </c>
      <c r="G98" s="69"/>
      <c r="H98" s="69" t="s">
        <v>1025</v>
      </c>
      <c r="I98" s="69"/>
      <c r="J98" s="70">
        <v>1650</v>
      </c>
      <c r="K98" s="70">
        <f>J98*0.7</f>
        <v>1155</v>
      </c>
      <c r="L98" s="70">
        <f>J98*0.6</f>
        <v>990</v>
      </c>
      <c r="M98" s="71" t="s">
        <v>128</v>
      </c>
      <c r="N98" s="72">
        <v>0</v>
      </c>
      <c r="O98" s="73"/>
    </row>
    <row r="99" s="48" customFormat="1" ht="36" spans="1:15">
      <c r="A99" s="67" t="s">
        <v>1298</v>
      </c>
      <c r="B99" s="68" t="s">
        <v>1299</v>
      </c>
      <c r="C99" s="69" t="s">
        <v>1300</v>
      </c>
      <c r="D99" s="69"/>
      <c r="E99" s="69"/>
      <c r="F99" s="69"/>
      <c r="G99" s="69"/>
      <c r="H99" s="69" t="s">
        <v>108</v>
      </c>
      <c r="I99" s="69"/>
      <c r="J99" s="70">
        <f>J98*0.15</f>
        <v>247.5</v>
      </c>
      <c r="K99" s="70">
        <f>K98*0.15</f>
        <v>173.25</v>
      </c>
      <c r="L99" s="70">
        <f>L98*0.15</f>
        <v>148.5</v>
      </c>
      <c r="M99" s="71" t="s">
        <v>128</v>
      </c>
      <c r="N99" s="72">
        <v>0</v>
      </c>
      <c r="O99" s="73"/>
    </row>
    <row r="100" s="48" customFormat="1" ht="88" spans="1:15">
      <c r="A100" s="67">
        <v>45</v>
      </c>
      <c r="B100" s="68" t="s">
        <v>1301</v>
      </c>
      <c r="C100" s="69" t="s">
        <v>1302</v>
      </c>
      <c r="D100" s="69" t="s">
        <v>1303</v>
      </c>
      <c r="E100" s="69" t="s">
        <v>1284</v>
      </c>
      <c r="F100" s="69" t="s">
        <v>1272</v>
      </c>
      <c r="G100" s="69"/>
      <c r="H100" s="69" t="s">
        <v>1025</v>
      </c>
      <c r="I100" s="73" t="s">
        <v>1304</v>
      </c>
      <c r="J100" s="70">
        <f>J98*1.5</f>
        <v>2475</v>
      </c>
      <c r="K100" s="70">
        <f>J100*0.7</f>
        <v>1732.5</v>
      </c>
      <c r="L100" s="70">
        <f>J100*0.6</f>
        <v>1485</v>
      </c>
      <c r="M100" s="71" t="s">
        <v>128</v>
      </c>
      <c r="N100" s="72">
        <v>0</v>
      </c>
      <c r="O100" s="73"/>
    </row>
    <row r="101" s="48" customFormat="1" ht="36" spans="1:15">
      <c r="A101" s="67" t="s">
        <v>1305</v>
      </c>
      <c r="B101" s="68" t="s">
        <v>1306</v>
      </c>
      <c r="C101" s="69" t="s">
        <v>1307</v>
      </c>
      <c r="D101" s="69"/>
      <c r="E101" s="69"/>
      <c r="F101" s="69"/>
      <c r="G101" s="69"/>
      <c r="H101" s="69" t="s">
        <v>108</v>
      </c>
      <c r="I101" s="69"/>
      <c r="J101" s="70">
        <f>J100*0.15</f>
        <v>371.25</v>
      </c>
      <c r="K101" s="70">
        <f>K100*0.15</f>
        <v>259.875</v>
      </c>
      <c r="L101" s="70">
        <f>L100*0.15</f>
        <v>222.75</v>
      </c>
      <c r="M101" s="71" t="s">
        <v>128</v>
      </c>
      <c r="N101" s="72">
        <v>0</v>
      </c>
      <c r="O101" s="73"/>
    </row>
    <row r="102" s="48" customFormat="1" ht="106" spans="1:15">
      <c r="A102" s="67">
        <v>46</v>
      </c>
      <c r="B102" s="68" t="s">
        <v>1308</v>
      </c>
      <c r="C102" s="23" t="s">
        <v>1309</v>
      </c>
      <c r="D102" s="69" t="s">
        <v>1310</v>
      </c>
      <c r="E102" s="69" t="s">
        <v>1311</v>
      </c>
      <c r="F102" s="69" t="s">
        <v>1272</v>
      </c>
      <c r="G102" s="69"/>
      <c r="H102" s="69" t="s">
        <v>1312</v>
      </c>
      <c r="I102" s="69"/>
      <c r="J102" s="70">
        <v>3500</v>
      </c>
      <c r="K102" s="70">
        <f>J102*0.7</f>
        <v>2450</v>
      </c>
      <c r="L102" s="70">
        <f>J102*0.6</f>
        <v>2100</v>
      </c>
      <c r="M102" s="71" t="s">
        <v>128</v>
      </c>
      <c r="N102" s="72">
        <v>0</v>
      </c>
      <c r="O102" s="73"/>
    </row>
    <row r="103" s="48" customFormat="1" ht="36" spans="1:15">
      <c r="A103" s="67" t="s">
        <v>288</v>
      </c>
      <c r="B103" s="68" t="s">
        <v>1313</v>
      </c>
      <c r="C103" s="69" t="s">
        <v>1314</v>
      </c>
      <c r="D103" s="69"/>
      <c r="E103" s="69"/>
      <c r="F103" s="69"/>
      <c r="G103" s="69"/>
      <c r="H103" s="69" t="s">
        <v>108</v>
      </c>
      <c r="I103" s="69"/>
      <c r="J103" s="70">
        <f>J102*0.15</f>
        <v>525</v>
      </c>
      <c r="K103" s="70">
        <f>K102*0.15</f>
        <v>367.5</v>
      </c>
      <c r="L103" s="70">
        <f>L102*0.15</f>
        <v>315</v>
      </c>
      <c r="M103" s="71" t="s">
        <v>128</v>
      </c>
      <c r="N103" s="72">
        <v>0</v>
      </c>
      <c r="O103" s="73"/>
    </row>
    <row r="104" s="48" customFormat="1" ht="106" spans="1:15">
      <c r="A104" s="67">
        <v>47</v>
      </c>
      <c r="B104" s="68" t="s">
        <v>1315</v>
      </c>
      <c r="C104" s="69" t="s">
        <v>1316</v>
      </c>
      <c r="D104" s="69" t="s">
        <v>1317</v>
      </c>
      <c r="E104" s="69" t="s">
        <v>1311</v>
      </c>
      <c r="F104" s="69" t="s">
        <v>1272</v>
      </c>
      <c r="G104" s="69"/>
      <c r="H104" s="69" t="s">
        <v>1312</v>
      </c>
      <c r="I104" s="69" t="s">
        <v>1318</v>
      </c>
      <c r="J104" s="70">
        <f>J102*1.5</f>
        <v>5250</v>
      </c>
      <c r="K104" s="70">
        <f>J104*0.7</f>
        <v>3675</v>
      </c>
      <c r="L104" s="70">
        <f>J104*0.6</f>
        <v>3150</v>
      </c>
      <c r="M104" s="71" t="s">
        <v>128</v>
      </c>
      <c r="N104" s="72">
        <v>0</v>
      </c>
      <c r="O104" s="73"/>
    </row>
    <row r="105" s="48" customFormat="1" ht="36" spans="1:15">
      <c r="A105" s="67" t="s">
        <v>297</v>
      </c>
      <c r="B105" s="68" t="s">
        <v>1319</v>
      </c>
      <c r="C105" s="69" t="s">
        <v>1320</v>
      </c>
      <c r="D105" s="69"/>
      <c r="E105" s="69"/>
      <c r="F105" s="69"/>
      <c r="G105" s="69"/>
      <c r="H105" s="69" t="s">
        <v>108</v>
      </c>
      <c r="I105" s="69"/>
      <c r="J105" s="70">
        <f>J104*0.15</f>
        <v>787.5</v>
      </c>
      <c r="K105" s="70">
        <f>K104*0.15</f>
        <v>551.25</v>
      </c>
      <c r="L105" s="70">
        <f>L104*0.15</f>
        <v>472.5</v>
      </c>
      <c r="M105" s="71" t="s">
        <v>128</v>
      </c>
      <c r="N105" s="72">
        <v>0</v>
      </c>
      <c r="O105" s="73"/>
    </row>
    <row r="106" s="48" customFormat="1" ht="106" spans="1:15">
      <c r="A106" s="67">
        <v>48</v>
      </c>
      <c r="B106" s="68" t="s">
        <v>1321</v>
      </c>
      <c r="C106" s="69" t="s">
        <v>1322</v>
      </c>
      <c r="D106" s="69" t="s">
        <v>1323</v>
      </c>
      <c r="E106" s="69" t="s">
        <v>1311</v>
      </c>
      <c r="F106" s="69" t="s">
        <v>1272</v>
      </c>
      <c r="G106" s="69"/>
      <c r="H106" s="69" t="s">
        <v>108</v>
      </c>
      <c r="I106" s="69"/>
      <c r="J106" s="70">
        <v>4000</v>
      </c>
      <c r="K106" s="70">
        <f>J106*0.7</f>
        <v>2800</v>
      </c>
      <c r="L106" s="70">
        <f>J106*0.6</f>
        <v>2400</v>
      </c>
      <c r="M106" s="71" t="s">
        <v>128</v>
      </c>
      <c r="N106" s="72">
        <v>0</v>
      </c>
      <c r="O106" s="73"/>
    </row>
    <row r="107" s="48" customFormat="1" ht="36" spans="1:15">
      <c r="A107" s="67" t="s">
        <v>1324</v>
      </c>
      <c r="B107" s="68" t="s">
        <v>1325</v>
      </c>
      <c r="C107" s="69" t="s">
        <v>1326</v>
      </c>
      <c r="D107" s="69"/>
      <c r="E107" s="69"/>
      <c r="F107" s="69"/>
      <c r="G107" s="69"/>
      <c r="H107" s="69" t="s">
        <v>108</v>
      </c>
      <c r="I107" s="69"/>
      <c r="J107" s="70">
        <f>J106*0.15</f>
        <v>600</v>
      </c>
      <c r="K107" s="70">
        <f>K106*0.15</f>
        <v>420</v>
      </c>
      <c r="L107" s="70">
        <f>L106*0.15</f>
        <v>360</v>
      </c>
      <c r="M107" s="71" t="s">
        <v>128</v>
      </c>
      <c r="N107" s="72">
        <v>0</v>
      </c>
      <c r="O107" s="73"/>
    </row>
    <row r="108" s="48" customFormat="1" ht="106" spans="1:15">
      <c r="A108" s="67">
        <v>49</v>
      </c>
      <c r="B108" s="161" t="s">
        <v>1327</v>
      </c>
      <c r="C108" s="69" t="s">
        <v>1328</v>
      </c>
      <c r="D108" s="69" t="s">
        <v>1329</v>
      </c>
      <c r="E108" s="69" t="s">
        <v>1311</v>
      </c>
      <c r="F108" s="69" t="s">
        <v>1272</v>
      </c>
      <c r="G108" s="69"/>
      <c r="H108" s="69" t="s">
        <v>108</v>
      </c>
      <c r="I108" s="69" t="s">
        <v>1330</v>
      </c>
      <c r="J108" s="70">
        <f>J106*1.4</f>
        <v>5600</v>
      </c>
      <c r="K108" s="70">
        <f>J108*0.7</f>
        <v>3920</v>
      </c>
      <c r="L108" s="70">
        <f>J108*0.6</f>
        <v>3360</v>
      </c>
      <c r="M108" s="71" t="s">
        <v>128</v>
      </c>
      <c r="N108" s="72">
        <v>0</v>
      </c>
      <c r="O108" s="73"/>
    </row>
    <row r="109" s="50" customFormat="1" ht="36" spans="1:15">
      <c r="A109" s="67" t="s">
        <v>310</v>
      </c>
      <c r="B109" s="68" t="s">
        <v>1331</v>
      </c>
      <c r="C109" s="69" t="s">
        <v>1332</v>
      </c>
      <c r="D109" s="69"/>
      <c r="E109" s="69"/>
      <c r="F109" s="69"/>
      <c r="G109" s="69"/>
      <c r="H109" s="69" t="s">
        <v>108</v>
      </c>
      <c r="I109" s="69"/>
      <c r="J109" s="70">
        <f>J108*0.15</f>
        <v>840</v>
      </c>
      <c r="K109" s="70">
        <f>K108*0.15</f>
        <v>588</v>
      </c>
      <c r="L109" s="70">
        <f>L108*0.15</f>
        <v>504</v>
      </c>
      <c r="M109" s="71" t="s">
        <v>128</v>
      </c>
      <c r="N109" s="72">
        <v>0</v>
      </c>
      <c r="O109" s="73"/>
    </row>
    <row r="110" s="50" customFormat="1" ht="106" spans="1:15">
      <c r="A110" s="67">
        <v>50</v>
      </c>
      <c r="B110" s="68" t="s">
        <v>1333</v>
      </c>
      <c r="C110" s="69" t="s">
        <v>1334</v>
      </c>
      <c r="D110" s="69" t="s">
        <v>1335</v>
      </c>
      <c r="E110" s="69" t="s">
        <v>1311</v>
      </c>
      <c r="F110" s="69" t="s">
        <v>1272</v>
      </c>
      <c r="G110" s="69"/>
      <c r="H110" s="69" t="s">
        <v>108</v>
      </c>
      <c r="I110" s="69"/>
      <c r="J110" s="70">
        <v>4000</v>
      </c>
      <c r="K110" s="70">
        <f>J110*0.7</f>
        <v>2800</v>
      </c>
      <c r="L110" s="70">
        <f>J110*0.6</f>
        <v>2400</v>
      </c>
      <c r="M110" s="71" t="s">
        <v>128</v>
      </c>
      <c r="N110" s="72">
        <v>0</v>
      </c>
      <c r="O110" s="73"/>
    </row>
    <row r="111" s="50" customFormat="1" ht="36" spans="1:15">
      <c r="A111" s="67" t="s">
        <v>320</v>
      </c>
      <c r="B111" s="68" t="s">
        <v>1336</v>
      </c>
      <c r="C111" s="69" t="s">
        <v>1337</v>
      </c>
      <c r="D111" s="69"/>
      <c r="E111" s="69"/>
      <c r="F111" s="69"/>
      <c r="G111" s="69"/>
      <c r="H111" s="69" t="s">
        <v>108</v>
      </c>
      <c r="I111" s="69"/>
      <c r="J111" s="70">
        <f>J110*0.15</f>
        <v>600</v>
      </c>
      <c r="K111" s="70">
        <f>K110*0.15</f>
        <v>420</v>
      </c>
      <c r="L111" s="70">
        <f>L110*0.15</f>
        <v>360</v>
      </c>
      <c r="M111" s="71" t="s">
        <v>128</v>
      </c>
      <c r="N111" s="72">
        <v>0</v>
      </c>
      <c r="O111" s="73"/>
    </row>
    <row r="112" s="50" customFormat="1" ht="106" spans="1:15">
      <c r="A112" s="67">
        <v>51</v>
      </c>
      <c r="B112" s="68" t="s">
        <v>1338</v>
      </c>
      <c r="C112" s="23" t="s">
        <v>1339</v>
      </c>
      <c r="D112" s="69" t="s">
        <v>1340</v>
      </c>
      <c r="E112" s="69" t="s">
        <v>1311</v>
      </c>
      <c r="F112" s="69" t="s">
        <v>1272</v>
      </c>
      <c r="G112" s="69"/>
      <c r="H112" s="69" t="s">
        <v>108</v>
      </c>
      <c r="I112" s="69" t="s">
        <v>1341</v>
      </c>
      <c r="J112" s="70">
        <f>J110*1.4</f>
        <v>5600</v>
      </c>
      <c r="K112" s="70">
        <f>J112*0.7</f>
        <v>3920</v>
      </c>
      <c r="L112" s="70">
        <f>J112*0.6</f>
        <v>3360</v>
      </c>
      <c r="M112" s="71" t="s">
        <v>128</v>
      </c>
      <c r="N112" s="72">
        <v>0</v>
      </c>
      <c r="O112" s="73"/>
    </row>
    <row r="113" s="50" customFormat="1" ht="36" spans="1:15">
      <c r="A113" s="67" t="s">
        <v>334</v>
      </c>
      <c r="B113" s="68" t="s">
        <v>1342</v>
      </c>
      <c r="C113" s="69" t="s">
        <v>1343</v>
      </c>
      <c r="D113" s="69"/>
      <c r="E113" s="69"/>
      <c r="F113" s="69"/>
      <c r="G113" s="69"/>
      <c r="H113" s="69" t="s">
        <v>108</v>
      </c>
      <c r="I113" s="69"/>
      <c r="J113" s="70">
        <f>J112*0.15</f>
        <v>840</v>
      </c>
      <c r="K113" s="70">
        <f>K112*0.15</f>
        <v>588</v>
      </c>
      <c r="L113" s="70">
        <f>L112*0.15</f>
        <v>504</v>
      </c>
      <c r="M113" s="71" t="s">
        <v>128</v>
      </c>
      <c r="N113" s="72">
        <v>0</v>
      </c>
      <c r="O113" s="73"/>
    </row>
    <row r="114" s="50" customFormat="1" ht="194" spans="1:15">
      <c r="A114" s="67">
        <v>52</v>
      </c>
      <c r="B114" s="68" t="s">
        <v>1344</v>
      </c>
      <c r="C114" s="69" t="s">
        <v>1345</v>
      </c>
      <c r="D114" s="69" t="s">
        <v>1346</v>
      </c>
      <c r="E114" s="69" t="s">
        <v>1311</v>
      </c>
      <c r="F114" s="69" t="s">
        <v>1347</v>
      </c>
      <c r="G114" s="69"/>
      <c r="H114" s="69" t="s">
        <v>1025</v>
      </c>
      <c r="I114" s="69" t="s">
        <v>1348</v>
      </c>
      <c r="J114" s="70">
        <v>1650</v>
      </c>
      <c r="K114" s="70">
        <f>J114*0.7</f>
        <v>1155</v>
      </c>
      <c r="L114" s="70">
        <f>J114*0.6</f>
        <v>990</v>
      </c>
      <c r="M114" s="71" t="s">
        <v>128</v>
      </c>
      <c r="N114" s="72">
        <v>0</v>
      </c>
      <c r="O114" s="73"/>
    </row>
    <row r="115" s="50" customFormat="1" ht="36" spans="1:15">
      <c r="A115" s="67" t="s">
        <v>344</v>
      </c>
      <c r="B115" s="68" t="s">
        <v>1349</v>
      </c>
      <c r="C115" s="69" t="s">
        <v>1350</v>
      </c>
      <c r="D115" s="69"/>
      <c r="E115" s="69"/>
      <c r="F115" s="69"/>
      <c r="G115" s="69"/>
      <c r="H115" s="69" t="s">
        <v>108</v>
      </c>
      <c r="I115" s="69"/>
      <c r="J115" s="70">
        <f>J114*0.15</f>
        <v>247.5</v>
      </c>
      <c r="K115" s="70">
        <f>K114*0.15</f>
        <v>173.25</v>
      </c>
      <c r="L115" s="70">
        <f>L114*0.15</f>
        <v>148.5</v>
      </c>
      <c r="M115" s="71" t="s">
        <v>128</v>
      </c>
      <c r="N115" s="72">
        <v>0</v>
      </c>
      <c r="O115" s="73"/>
    </row>
    <row r="116" s="50" customFormat="1" ht="53" spans="1:15">
      <c r="A116" s="67" t="s">
        <v>1351</v>
      </c>
      <c r="B116" s="68" t="s">
        <v>1352</v>
      </c>
      <c r="C116" s="69" t="s">
        <v>1353</v>
      </c>
      <c r="D116" s="69"/>
      <c r="E116" s="69"/>
      <c r="F116" s="69"/>
      <c r="G116" s="69"/>
      <c r="H116" s="69" t="s">
        <v>1025</v>
      </c>
      <c r="I116" s="69"/>
      <c r="J116" s="70">
        <f>J114*0.3</f>
        <v>495</v>
      </c>
      <c r="K116" s="70">
        <f>K114*0.3</f>
        <v>346.5</v>
      </c>
      <c r="L116" s="70">
        <f>L114*0.3</f>
        <v>297</v>
      </c>
      <c r="M116" s="71" t="s">
        <v>128</v>
      </c>
      <c r="N116" s="72">
        <v>0</v>
      </c>
      <c r="O116" s="73"/>
    </row>
    <row r="117" s="51" customFormat="1" ht="53" spans="1:15">
      <c r="A117" s="67" t="s">
        <v>1354</v>
      </c>
      <c r="B117" s="68" t="s">
        <v>1355</v>
      </c>
      <c r="C117" s="69" t="s">
        <v>1356</v>
      </c>
      <c r="D117" s="69"/>
      <c r="E117" s="69"/>
      <c r="F117" s="69"/>
      <c r="G117" s="69"/>
      <c r="H117" s="69" t="s">
        <v>1025</v>
      </c>
      <c r="I117" s="69"/>
      <c r="J117" s="70">
        <f>J114*0.15</f>
        <v>247.5</v>
      </c>
      <c r="K117" s="70">
        <f>K114*0.15</f>
        <v>173.25</v>
      </c>
      <c r="L117" s="70">
        <f>L114*0.15</f>
        <v>148.5</v>
      </c>
      <c r="M117" s="71" t="s">
        <v>128</v>
      </c>
      <c r="N117" s="72">
        <v>0</v>
      </c>
      <c r="O117" s="73"/>
    </row>
    <row r="118" s="51" customFormat="1" ht="264" spans="1:15">
      <c r="A118" s="67">
        <v>53</v>
      </c>
      <c r="B118" s="68" t="s">
        <v>1357</v>
      </c>
      <c r="C118" s="69" t="s">
        <v>1358</v>
      </c>
      <c r="D118" s="69" t="s">
        <v>1359</v>
      </c>
      <c r="E118" s="69" t="s">
        <v>1311</v>
      </c>
      <c r="F118" s="69" t="s">
        <v>1347</v>
      </c>
      <c r="G118" s="69"/>
      <c r="H118" s="69" t="s">
        <v>1025</v>
      </c>
      <c r="I118" s="69" t="s">
        <v>1360</v>
      </c>
      <c r="J118" s="70">
        <f>J114*1.5</f>
        <v>2475</v>
      </c>
      <c r="K118" s="70">
        <f>J118*0.7</f>
        <v>1732.5</v>
      </c>
      <c r="L118" s="70">
        <f>J118*0.6</f>
        <v>1485</v>
      </c>
      <c r="M118" s="71" t="s">
        <v>128</v>
      </c>
      <c r="N118" s="72">
        <v>0</v>
      </c>
      <c r="O118" s="73"/>
    </row>
    <row r="119" s="51" customFormat="1" ht="36" spans="1:15">
      <c r="A119" s="67" t="s">
        <v>352</v>
      </c>
      <c r="B119" s="68" t="s">
        <v>1361</v>
      </c>
      <c r="C119" s="69" t="s">
        <v>1362</v>
      </c>
      <c r="D119" s="69"/>
      <c r="E119" s="69"/>
      <c r="F119" s="69"/>
      <c r="G119" s="69"/>
      <c r="H119" s="69" t="s">
        <v>108</v>
      </c>
      <c r="I119" s="69"/>
      <c r="J119" s="70">
        <f>J118*0.15</f>
        <v>371.25</v>
      </c>
      <c r="K119" s="70">
        <f>K118*0.15</f>
        <v>259.875</v>
      </c>
      <c r="L119" s="70">
        <f>L118*0.15</f>
        <v>222.75</v>
      </c>
      <c r="M119" s="71" t="s">
        <v>128</v>
      </c>
      <c r="N119" s="72">
        <v>0</v>
      </c>
      <c r="O119" s="73"/>
    </row>
    <row r="120" s="48" customFormat="1" ht="53" spans="1:15">
      <c r="A120" s="67" t="s">
        <v>1363</v>
      </c>
      <c r="B120" s="68" t="s">
        <v>1364</v>
      </c>
      <c r="C120" s="69" t="s">
        <v>1365</v>
      </c>
      <c r="D120" s="69"/>
      <c r="E120" s="69"/>
      <c r="F120" s="69"/>
      <c r="G120" s="69"/>
      <c r="H120" s="69" t="s">
        <v>1025</v>
      </c>
      <c r="I120" s="69"/>
      <c r="J120" s="70">
        <f>J118*0.3</f>
        <v>742.5</v>
      </c>
      <c r="K120" s="70">
        <f>K118*0.3</f>
        <v>519.75</v>
      </c>
      <c r="L120" s="70">
        <f>L118*0.3</f>
        <v>445.5</v>
      </c>
      <c r="M120" s="71" t="s">
        <v>128</v>
      </c>
      <c r="N120" s="72">
        <v>0</v>
      </c>
      <c r="O120" s="73"/>
    </row>
    <row r="121" s="48" customFormat="1" ht="53" spans="1:15">
      <c r="A121" s="67" t="s">
        <v>1366</v>
      </c>
      <c r="B121" s="68" t="s">
        <v>1367</v>
      </c>
      <c r="C121" s="69" t="s">
        <v>1368</v>
      </c>
      <c r="D121" s="69"/>
      <c r="E121" s="69"/>
      <c r="F121" s="69"/>
      <c r="G121" s="69"/>
      <c r="H121" s="69" t="s">
        <v>1025</v>
      </c>
      <c r="I121" s="69"/>
      <c r="J121" s="70">
        <f>J118*0.15</f>
        <v>371.25</v>
      </c>
      <c r="K121" s="70">
        <f>K118*0.15</f>
        <v>259.875</v>
      </c>
      <c r="L121" s="70">
        <f>L118*0.15</f>
        <v>222.75</v>
      </c>
      <c r="M121" s="71" t="s">
        <v>128</v>
      </c>
      <c r="N121" s="72">
        <v>0</v>
      </c>
      <c r="O121" s="73"/>
    </row>
    <row r="122" s="48" customFormat="1" ht="106" spans="1:15">
      <c r="A122" s="67">
        <v>54</v>
      </c>
      <c r="B122" s="68" t="s">
        <v>1369</v>
      </c>
      <c r="C122" s="69" t="s">
        <v>1370</v>
      </c>
      <c r="D122" s="69" t="s">
        <v>1371</v>
      </c>
      <c r="E122" s="69" t="s">
        <v>1311</v>
      </c>
      <c r="F122" s="69" t="s">
        <v>1272</v>
      </c>
      <c r="G122" s="69" t="s">
        <v>1372</v>
      </c>
      <c r="H122" s="69" t="s">
        <v>1373</v>
      </c>
      <c r="I122" s="69"/>
      <c r="J122" s="70">
        <v>800</v>
      </c>
      <c r="K122" s="70">
        <f>J122*0.7</f>
        <v>560</v>
      </c>
      <c r="L122" s="70">
        <f>J122*0.6</f>
        <v>480</v>
      </c>
      <c r="M122" s="71" t="s">
        <v>128</v>
      </c>
      <c r="N122" s="72">
        <v>0</v>
      </c>
      <c r="O122" s="73"/>
    </row>
    <row r="123" s="48" customFormat="1" ht="36" spans="1:15">
      <c r="A123" s="67" t="s">
        <v>359</v>
      </c>
      <c r="B123" s="68" t="s">
        <v>1374</v>
      </c>
      <c r="C123" s="69" t="s">
        <v>1375</v>
      </c>
      <c r="D123" s="69"/>
      <c r="E123" s="69"/>
      <c r="F123" s="69"/>
      <c r="G123" s="69"/>
      <c r="H123" s="69" t="s">
        <v>108</v>
      </c>
      <c r="I123" s="69"/>
      <c r="J123" s="70">
        <f>J122*0.15</f>
        <v>120</v>
      </c>
      <c r="K123" s="70">
        <f>K122*0.15</f>
        <v>84</v>
      </c>
      <c r="L123" s="70">
        <f>L122*0.15</f>
        <v>72</v>
      </c>
      <c r="M123" s="71" t="s">
        <v>128</v>
      </c>
      <c r="N123" s="72">
        <v>0</v>
      </c>
      <c r="O123" s="73"/>
    </row>
    <row r="124" s="48" customFormat="1" ht="36" spans="1:15">
      <c r="A124" s="67" t="s">
        <v>1376</v>
      </c>
      <c r="B124" s="68" t="s">
        <v>1377</v>
      </c>
      <c r="C124" s="69" t="s">
        <v>1378</v>
      </c>
      <c r="D124" s="69"/>
      <c r="E124" s="69"/>
      <c r="F124" s="69"/>
      <c r="G124" s="69"/>
      <c r="H124" s="69" t="s">
        <v>1373</v>
      </c>
      <c r="I124" s="69"/>
      <c r="J124" s="70">
        <v>800</v>
      </c>
      <c r="K124" s="70">
        <f>J124*0.7</f>
        <v>560</v>
      </c>
      <c r="L124" s="70">
        <f>J124*0.6</f>
        <v>480</v>
      </c>
      <c r="M124" s="71" t="s">
        <v>128</v>
      </c>
      <c r="N124" s="72">
        <v>0</v>
      </c>
      <c r="O124" s="73"/>
    </row>
    <row r="125" s="48" customFormat="1" ht="106" spans="1:15">
      <c r="A125" s="67">
        <v>55</v>
      </c>
      <c r="B125" s="68" t="s">
        <v>1379</v>
      </c>
      <c r="C125" s="23" t="s">
        <v>1380</v>
      </c>
      <c r="D125" s="69" t="s">
        <v>1381</v>
      </c>
      <c r="E125" s="69" t="s">
        <v>1382</v>
      </c>
      <c r="F125" s="69" t="s">
        <v>1272</v>
      </c>
      <c r="G125" s="69"/>
      <c r="H125" s="69" t="s">
        <v>108</v>
      </c>
      <c r="I125" s="69"/>
      <c r="J125" s="70">
        <v>5000</v>
      </c>
      <c r="K125" s="70">
        <f>J125*0.7</f>
        <v>3500</v>
      </c>
      <c r="L125" s="70">
        <f>J125*0.6</f>
        <v>3000</v>
      </c>
      <c r="M125" s="71" t="s">
        <v>128</v>
      </c>
      <c r="N125" s="72">
        <v>0</v>
      </c>
      <c r="O125" s="73"/>
    </row>
    <row r="126" s="48" customFormat="1" ht="36" spans="1:15">
      <c r="A126" s="67" t="s">
        <v>367</v>
      </c>
      <c r="B126" s="68" t="s">
        <v>1383</v>
      </c>
      <c r="C126" s="69" t="s">
        <v>1384</v>
      </c>
      <c r="D126" s="69"/>
      <c r="E126" s="69"/>
      <c r="F126" s="69"/>
      <c r="G126" s="69"/>
      <c r="H126" s="69" t="s">
        <v>108</v>
      </c>
      <c r="I126" s="69"/>
      <c r="J126" s="70">
        <f>J125*0.15</f>
        <v>750</v>
      </c>
      <c r="K126" s="70">
        <f>K125*0.15</f>
        <v>525</v>
      </c>
      <c r="L126" s="70">
        <f>L125*0.15</f>
        <v>450</v>
      </c>
      <c r="M126" s="71" t="s">
        <v>128</v>
      </c>
      <c r="N126" s="72">
        <v>0</v>
      </c>
      <c r="O126" s="73"/>
    </row>
    <row r="127" s="48" customFormat="1" ht="141" spans="1:15">
      <c r="A127" s="67">
        <v>56</v>
      </c>
      <c r="B127" s="68" t="s">
        <v>1385</v>
      </c>
      <c r="C127" s="69" t="s">
        <v>1386</v>
      </c>
      <c r="D127" s="69" t="s">
        <v>1387</v>
      </c>
      <c r="E127" s="69" t="s">
        <v>1382</v>
      </c>
      <c r="F127" s="69" t="s">
        <v>1272</v>
      </c>
      <c r="G127" s="69"/>
      <c r="H127" s="69" t="s">
        <v>108</v>
      </c>
      <c r="I127" s="69" t="s">
        <v>1388</v>
      </c>
      <c r="J127" s="70">
        <f>J125*1.5</f>
        <v>7500</v>
      </c>
      <c r="K127" s="70">
        <f>J127*0.7</f>
        <v>5250</v>
      </c>
      <c r="L127" s="70">
        <f>J127*0.6</f>
        <v>4500</v>
      </c>
      <c r="M127" s="71" t="s">
        <v>128</v>
      </c>
      <c r="N127" s="72">
        <v>0</v>
      </c>
      <c r="O127" s="73"/>
    </row>
    <row r="128" s="48" customFormat="1" ht="36" spans="1:15">
      <c r="A128" s="67" t="s">
        <v>375</v>
      </c>
      <c r="B128" s="68" t="s">
        <v>1389</v>
      </c>
      <c r="C128" s="69" t="s">
        <v>1390</v>
      </c>
      <c r="D128" s="69"/>
      <c r="E128" s="69"/>
      <c r="F128" s="69"/>
      <c r="G128" s="69"/>
      <c r="H128" s="69" t="s">
        <v>108</v>
      </c>
      <c r="I128" s="69"/>
      <c r="J128" s="70">
        <f>J127*0.15</f>
        <v>1125</v>
      </c>
      <c r="K128" s="70">
        <f>K127*0.15</f>
        <v>787.5</v>
      </c>
      <c r="L128" s="70">
        <f>L127*0.15</f>
        <v>675</v>
      </c>
      <c r="M128" s="71" t="s">
        <v>128</v>
      </c>
      <c r="N128" s="72">
        <v>0</v>
      </c>
      <c r="O128" s="73"/>
    </row>
    <row r="129" s="48" customFormat="1" ht="88" spans="1:15">
      <c r="A129" s="67">
        <v>57</v>
      </c>
      <c r="B129" s="68" t="s">
        <v>1391</v>
      </c>
      <c r="C129" s="69" t="s">
        <v>1392</v>
      </c>
      <c r="D129" s="69" t="s">
        <v>1393</v>
      </c>
      <c r="E129" s="69" t="s">
        <v>1394</v>
      </c>
      <c r="F129" s="69" t="s">
        <v>1272</v>
      </c>
      <c r="G129" s="69"/>
      <c r="H129" s="69" t="s">
        <v>502</v>
      </c>
      <c r="I129" s="69"/>
      <c r="J129" s="70">
        <v>2000</v>
      </c>
      <c r="K129" s="70">
        <f>J129*0.7</f>
        <v>1400</v>
      </c>
      <c r="L129" s="70">
        <f>J129*0.6</f>
        <v>1200</v>
      </c>
      <c r="M129" s="71" t="s">
        <v>24</v>
      </c>
      <c r="N129" s="72">
        <v>1</v>
      </c>
      <c r="O129" s="73"/>
    </row>
    <row r="130" s="48" customFormat="1" ht="36" spans="1:15">
      <c r="A130" s="67" t="s">
        <v>387</v>
      </c>
      <c r="B130" s="68" t="s">
        <v>1395</v>
      </c>
      <c r="C130" s="69" t="s">
        <v>1396</v>
      </c>
      <c r="D130" s="69"/>
      <c r="E130" s="69"/>
      <c r="F130" s="69"/>
      <c r="G130" s="69"/>
      <c r="H130" s="69" t="s">
        <v>108</v>
      </c>
      <c r="I130" s="69"/>
      <c r="J130" s="70">
        <f>J129*0.15</f>
        <v>300</v>
      </c>
      <c r="K130" s="70">
        <f>K129*0.15</f>
        <v>210</v>
      </c>
      <c r="L130" s="70">
        <f>L129*0.15</f>
        <v>180</v>
      </c>
      <c r="M130" s="71" t="s">
        <v>24</v>
      </c>
      <c r="N130" s="72">
        <v>1</v>
      </c>
      <c r="O130" s="73"/>
    </row>
    <row r="131" s="48" customFormat="1" ht="88" spans="1:15">
      <c r="A131" s="67">
        <v>58</v>
      </c>
      <c r="B131" s="68" t="s">
        <v>1397</v>
      </c>
      <c r="C131" s="69" t="s">
        <v>1398</v>
      </c>
      <c r="D131" s="69" t="s">
        <v>1399</v>
      </c>
      <c r="E131" s="69" t="s">
        <v>1400</v>
      </c>
      <c r="F131" s="69" t="s">
        <v>1272</v>
      </c>
      <c r="G131" s="69"/>
      <c r="H131" s="69" t="s">
        <v>502</v>
      </c>
      <c r="I131" s="69"/>
      <c r="J131" s="70">
        <v>3000</v>
      </c>
      <c r="K131" s="70">
        <f>J131*0.7</f>
        <v>2100</v>
      </c>
      <c r="L131" s="70">
        <f>J131*0.6</f>
        <v>1800</v>
      </c>
      <c r="M131" s="71" t="s">
        <v>128</v>
      </c>
      <c r="N131" s="72">
        <v>0</v>
      </c>
      <c r="O131" s="73"/>
    </row>
    <row r="132" s="48" customFormat="1" ht="36" spans="1:15">
      <c r="A132" s="67" t="s">
        <v>397</v>
      </c>
      <c r="B132" s="68" t="s">
        <v>1401</v>
      </c>
      <c r="C132" s="69" t="s">
        <v>1402</v>
      </c>
      <c r="D132" s="69"/>
      <c r="E132" s="69"/>
      <c r="F132" s="69"/>
      <c r="G132" s="69"/>
      <c r="H132" s="69" t="s">
        <v>108</v>
      </c>
      <c r="I132" s="69"/>
      <c r="J132" s="70">
        <f>J131*0.15</f>
        <v>450</v>
      </c>
      <c r="K132" s="70">
        <f>K131*0.15</f>
        <v>315</v>
      </c>
      <c r="L132" s="70">
        <f>L131*0.15</f>
        <v>270</v>
      </c>
      <c r="M132" s="71" t="s">
        <v>128</v>
      </c>
      <c r="N132" s="72">
        <v>0</v>
      </c>
      <c r="O132" s="73"/>
    </row>
    <row r="133" s="48" customFormat="1" ht="88" spans="1:15">
      <c r="A133" s="67">
        <v>59</v>
      </c>
      <c r="B133" s="68" t="s">
        <v>1403</v>
      </c>
      <c r="C133" s="69" t="s">
        <v>1404</v>
      </c>
      <c r="D133" s="69" t="s">
        <v>1405</v>
      </c>
      <c r="E133" s="69" t="s">
        <v>1406</v>
      </c>
      <c r="F133" s="69" t="s">
        <v>1272</v>
      </c>
      <c r="G133" s="69"/>
      <c r="H133" s="69" t="s">
        <v>1407</v>
      </c>
      <c r="I133" s="69" t="s">
        <v>1408</v>
      </c>
      <c r="J133" s="70">
        <v>2500</v>
      </c>
      <c r="K133" s="70">
        <f>J133*0.7</f>
        <v>1750</v>
      </c>
      <c r="L133" s="70">
        <f>J133*0.6</f>
        <v>1500</v>
      </c>
      <c r="M133" s="71" t="s">
        <v>128</v>
      </c>
      <c r="N133" s="72">
        <v>0</v>
      </c>
      <c r="O133" s="73"/>
    </row>
    <row r="134" s="48" customFormat="1" ht="36" spans="1:15">
      <c r="A134" s="67" t="s">
        <v>404</v>
      </c>
      <c r="B134" s="68" t="s">
        <v>1409</v>
      </c>
      <c r="C134" s="69" t="s">
        <v>1410</v>
      </c>
      <c r="D134" s="69"/>
      <c r="E134" s="69"/>
      <c r="F134" s="69"/>
      <c r="G134" s="69"/>
      <c r="H134" s="69" t="s">
        <v>108</v>
      </c>
      <c r="I134" s="69"/>
      <c r="J134" s="70">
        <f>J133*0.15</f>
        <v>375</v>
      </c>
      <c r="K134" s="70">
        <f>K133*0.15</f>
        <v>262.5</v>
      </c>
      <c r="L134" s="70">
        <f>L133*0.15</f>
        <v>225</v>
      </c>
      <c r="M134" s="71" t="s">
        <v>128</v>
      </c>
      <c r="N134" s="72">
        <v>0</v>
      </c>
      <c r="O134" s="73"/>
    </row>
    <row r="135" s="48" customFormat="1" ht="88" spans="1:15">
      <c r="A135" s="67">
        <v>60</v>
      </c>
      <c r="B135" s="68" t="s">
        <v>1411</v>
      </c>
      <c r="C135" s="69" t="s">
        <v>1412</v>
      </c>
      <c r="D135" s="69" t="s">
        <v>1413</v>
      </c>
      <c r="E135" s="69" t="s">
        <v>1406</v>
      </c>
      <c r="F135" s="69" t="s">
        <v>1272</v>
      </c>
      <c r="G135" s="69"/>
      <c r="H135" s="69" t="s">
        <v>502</v>
      </c>
      <c r="I135" s="69" t="s">
        <v>1414</v>
      </c>
      <c r="J135" s="70">
        <v>1500</v>
      </c>
      <c r="K135" s="70">
        <f>J135*0.7</f>
        <v>1050</v>
      </c>
      <c r="L135" s="70">
        <f>J135*0.6</f>
        <v>900</v>
      </c>
      <c r="M135" s="71" t="s">
        <v>128</v>
      </c>
      <c r="N135" s="72">
        <v>0</v>
      </c>
      <c r="O135" s="73"/>
    </row>
    <row r="136" s="48" customFormat="1" ht="36" spans="1:15">
      <c r="A136" s="67" t="s">
        <v>410</v>
      </c>
      <c r="B136" s="68" t="s">
        <v>1415</v>
      </c>
      <c r="C136" s="69" t="s">
        <v>1416</v>
      </c>
      <c r="D136" s="69"/>
      <c r="E136" s="69"/>
      <c r="F136" s="69"/>
      <c r="G136" s="69"/>
      <c r="H136" s="69" t="s">
        <v>108</v>
      </c>
      <c r="I136" s="69"/>
      <c r="J136" s="70">
        <f>J135*0.15</f>
        <v>225</v>
      </c>
      <c r="K136" s="70">
        <f>K135*0.15</f>
        <v>157.5</v>
      </c>
      <c r="L136" s="70">
        <f>L135*0.15</f>
        <v>135</v>
      </c>
      <c r="M136" s="71" t="s">
        <v>128</v>
      </c>
      <c r="N136" s="72">
        <v>0</v>
      </c>
      <c r="O136" s="73"/>
    </row>
    <row r="137" s="48" customFormat="1" ht="88" spans="1:15">
      <c r="A137" s="67">
        <v>61</v>
      </c>
      <c r="B137" s="68" t="s">
        <v>1417</v>
      </c>
      <c r="C137" s="69" t="s">
        <v>1418</v>
      </c>
      <c r="D137" s="69" t="s">
        <v>1419</v>
      </c>
      <c r="E137" s="69" t="s">
        <v>1420</v>
      </c>
      <c r="F137" s="69" t="s">
        <v>1272</v>
      </c>
      <c r="G137" s="69"/>
      <c r="H137" s="69" t="s">
        <v>1421</v>
      </c>
      <c r="I137" s="69"/>
      <c r="J137" s="70">
        <v>1100</v>
      </c>
      <c r="K137" s="70">
        <f>J137*0.7</f>
        <v>770</v>
      </c>
      <c r="L137" s="70">
        <f>J137*0.6</f>
        <v>660</v>
      </c>
      <c r="M137" s="71" t="s">
        <v>128</v>
      </c>
      <c r="N137" s="72">
        <v>0</v>
      </c>
      <c r="O137" s="73"/>
    </row>
    <row r="138" s="52" customFormat="1" ht="36" spans="1:15">
      <c r="A138" s="67" t="s">
        <v>417</v>
      </c>
      <c r="B138" s="68" t="s">
        <v>1422</v>
      </c>
      <c r="C138" s="69" t="s">
        <v>1423</v>
      </c>
      <c r="D138" s="69"/>
      <c r="E138" s="69"/>
      <c r="F138" s="69"/>
      <c r="G138" s="69"/>
      <c r="H138" s="69" t="s">
        <v>108</v>
      </c>
      <c r="I138" s="69"/>
      <c r="J138" s="70">
        <f>J137*0.15</f>
        <v>165</v>
      </c>
      <c r="K138" s="70">
        <f>K137*0.15</f>
        <v>115.5</v>
      </c>
      <c r="L138" s="70">
        <f>L137*0.15</f>
        <v>99</v>
      </c>
      <c r="M138" s="71" t="s">
        <v>128</v>
      </c>
      <c r="N138" s="72">
        <v>0</v>
      </c>
      <c r="O138" s="74"/>
    </row>
    <row r="139" s="52" customFormat="1" ht="106" spans="1:15">
      <c r="A139" s="67">
        <v>62</v>
      </c>
      <c r="B139" s="68" t="s">
        <v>1424</v>
      </c>
      <c r="C139" s="69" t="s">
        <v>1425</v>
      </c>
      <c r="D139" s="69" t="s">
        <v>1426</v>
      </c>
      <c r="E139" s="69" t="s">
        <v>1427</v>
      </c>
      <c r="F139" s="69" t="s">
        <v>1272</v>
      </c>
      <c r="G139" s="69"/>
      <c r="H139" s="69" t="s">
        <v>1407</v>
      </c>
      <c r="I139" s="69" t="s">
        <v>1428</v>
      </c>
      <c r="J139" s="70">
        <v>1800</v>
      </c>
      <c r="K139" s="70">
        <f>J139*0.7</f>
        <v>1260</v>
      </c>
      <c r="L139" s="70">
        <f>J139*0.6</f>
        <v>1080</v>
      </c>
      <c r="M139" s="71" t="s">
        <v>128</v>
      </c>
      <c r="N139" s="72">
        <v>0</v>
      </c>
      <c r="O139" s="74"/>
    </row>
    <row r="140" s="52" customFormat="1" ht="36" spans="1:15">
      <c r="A140" s="67" t="s">
        <v>424</v>
      </c>
      <c r="B140" s="68" t="s">
        <v>1429</v>
      </c>
      <c r="C140" s="69" t="s">
        <v>1430</v>
      </c>
      <c r="D140" s="69"/>
      <c r="E140" s="69"/>
      <c r="F140" s="69"/>
      <c r="G140" s="69"/>
      <c r="H140" s="69" t="s">
        <v>1407</v>
      </c>
      <c r="I140" s="69"/>
      <c r="J140" s="70">
        <f>J139*0.15</f>
        <v>270</v>
      </c>
      <c r="K140" s="70">
        <f>K139*0.15</f>
        <v>189</v>
      </c>
      <c r="L140" s="70">
        <f>L139*0.15</f>
        <v>162</v>
      </c>
      <c r="M140" s="71" t="s">
        <v>128</v>
      </c>
      <c r="N140" s="72">
        <v>0</v>
      </c>
      <c r="O140" s="74"/>
    </row>
    <row r="141" s="52" customFormat="1" ht="106" spans="1:15">
      <c r="A141" s="67">
        <v>63</v>
      </c>
      <c r="B141" s="68" t="s">
        <v>1431</v>
      </c>
      <c r="C141" s="69" t="s">
        <v>1432</v>
      </c>
      <c r="D141" s="69" t="s">
        <v>1433</v>
      </c>
      <c r="E141" s="69" t="s">
        <v>1434</v>
      </c>
      <c r="F141" s="69" t="s">
        <v>1272</v>
      </c>
      <c r="G141" s="69"/>
      <c r="H141" s="69" t="s">
        <v>1407</v>
      </c>
      <c r="I141" s="69" t="s">
        <v>1435</v>
      </c>
      <c r="J141" s="70">
        <v>2300</v>
      </c>
      <c r="K141" s="70">
        <f>J141*0.7</f>
        <v>1610</v>
      </c>
      <c r="L141" s="70">
        <f>J141*0.6</f>
        <v>1380</v>
      </c>
      <c r="M141" s="71" t="s">
        <v>24</v>
      </c>
      <c r="N141" s="72">
        <v>1</v>
      </c>
      <c r="O141" s="74"/>
    </row>
    <row r="142" s="52" customFormat="1" ht="18" spans="1:15">
      <c r="A142" s="67" t="s">
        <v>432</v>
      </c>
      <c r="B142" s="68" t="s">
        <v>1436</v>
      </c>
      <c r="C142" s="69" t="s">
        <v>1437</v>
      </c>
      <c r="D142" s="69"/>
      <c r="E142" s="69"/>
      <c r="F142" s="69"/>
      <c r="G142" s="69"/>
      <c r="H142" s="69" t="s">
        <v>1407</v>
      </c>
      <c r="I142" s="69"/>
      <c r="J142" s="70">
        <f>J141*0.15</f>
        <v>345</v>
      </c>
      <c r="K142" s="70">
        <f>K141*0.15</f>
        <v>241.5</v>
      </c>
      <c r="L142" s="70">
        <f>L141*0.15</f>
        <v>207</v>
      </c>
      <c r="M142" s="71" t="s">
        <v>24</v>
      </c>
      <c r="N142" s="75">
        <v>1</v>
      </c>
      <c r="O142" s="74"/>
    </row>
    <row r="143" s="50" customFormat="1" ht="88" spans="1:15">
      <c r="A143" s="67">
        <v>64</v>
      </c>
      <c r="B143" s="68" t="s">
        <v>1438</v>
      </c>
      <c r="C143" s="69" t="s">
        <v>1439</v>
      </c>
      <c r="D143" s="69" t="s">
        <v>1440</v>
      </c>
      <c r="E143" s="69" t="s">
        <v>1441</v>
      </c>
      <c r="F143" s="69" t="s">
        <v>1272</v>
      </c>
      <c r="G143" s="69"/>
      <c r="H143" s="69" t="s">
        <v>1025</v>
      </c>
      <c r="I143" s="69"/>
      <c r="J143" s="70">
        <v>540</v>
      </c>
      <c r="K143" s="70">
        <f>J143*0.7</f>
        <v>378</v>
      </c>
      <c r="L143" s="70">
        <f>J143*0.6</f>
        <v>324</v>
      </c>
      <c r="M143" s="71" t="s">
        <v>128</v>
      </c>
      <c r="N143" s="72">
        <v>0</v>
      </c>
      <c r="O143" s="73"/>
    </row>
    <row r="144" s="50" customFormat="1" ht="36" spans="1:15">
      <c r="A144" s="67" t="s">
        <v>441</v>
      </c>
      <c r="B144" s="68" t="s">
        <v>1442</v>
      </c>
      <c r="C144" s="69" t="s">
        <v>1443</v>
      </c>
      <c r="D144" s="69"/>
      <c r="E144" s="69"/>
      <c r="F144" s="69"/>
      <c r="G144" s="69"/>
      <c r="H144" s="69" t="s">
        <v>1025</v>
      </c>
      <c r="I144" s="69"/>
      <c r="J144" s="70">
        <f>J143*0.15</f>
        <v>81</v>
      </c>
      <c r="K144" s="70">
        <f>K143*0.15</f>
        <v>56.7</v>
      </c>
      <c r="L144" s="70">
        <f>L143*0.15</f>
        <v>48.6</v>
      </c>
      <c r="M144" s="71" t="s">
        <v>128</v>
      </c>
      <c r="N144" s="72">
        <v>0</v>
      </c>
      <c r="O144" s="73"/>
    </row>
    <row r="145" s="48" customFormat="1" ht="71" spans="1:15">
      <c r="A145" s="67">
        <v>65</v>
      </c>
      <c r="B145" s="68" t="s">
        <v>1444</v>
      </c>
      <c r="C145" s="69" t="s">
        <v>1445</v>
      </c>
      <c r="D145" s="69" t="s">
        <v>1446</v>
      </c>
      <c r="E145" s="69" t="s">
        <v>1447</v>
      </c>
      <c r="F145" s="69" t="s">
        <v>1272</v>
      </c>
      <c r="G145" s="69" t="s">
        <v>1448</v>
      </c>
      <c r="H145" s="69" t="s">
        <v>1449</v>
      </c>
      <c r="I145" s="69"/>
      <c r="J145" s="70">
        <v>60</v>
      </c>
      <c r="K145" s="70">
        <f>J145*0.9</f>
        <v>54</v>
      </c>
      <c r="L145" s="70">
        <f>J145*0.8</f>
        <v>48</v>
      </c>
      <c r="M145" s="71" t="s">
        <v>128</v>
      </c>
      <c r="N145" s="72">
        <v>0</v>
      </c>
      <c r="O145" s="73"/>
    </row>
    <row r="146" s="48" customFormat="1" ht="36" spans="1:15">
      <c r="A146" s="67" t="s">
        <v>451</v>
      </c>
      <c r="B146" s="68" t="s">
        <v>1450</v>
      </c>
      <c r="C146" s="69" t="s">
        <v>1451</v>
      </c>
      <c r="D146" s="69"/>
      <c r="E146" s="69"/>
      <c r="F146" s="69"/>
      <c r="G146" s="69"/>
      <c r="H146" s="69" t="s">
        <v>1449</v>
      </c>
      <c r="I146" s="69"/>
      <c r="J146" s="70">
        <f>J147*0.15</f>
        <v>9</v>
      </c>
      <c r="K146" s="70">
        <f>K147*0.15</f>
        <v>8.1</v>
      </c>
      <c r="L146" s="70">
        <f>L147*0.15</f>
        <v>7.2</v>
      </c>
      <c r="M146" s="71" t="s">
        <v>128</v>
      </c>
      <c r="N146" s="72">
        <v>0</v>
      </c>
      <c r="O146" s="73"/>
    </row>
    <row r="147" s="48" customFormat="1" ht="36" spans="1:15">
      <c r="A147" s="67" t="s">
        <v>1452</v>
      </c>
      <c r="B147" s="68" t="s">
        <v>1453</v>
      </c>
      <c r="C147" s="69" t="s">
        <v>1454</v>
      </c>
      <c r="D147" s="69"/>
      <c r="E147" s="69"/>
      <c r="F147" s="69"/>
      <c r="G147" s="69"/>
      <c r="H147" s="69" t="s">
        <v>1449</v>
      </c>
      <c r="I147" s="69"/>
      <c r="J147" s="70">
        <v>60</v>
      </c>
      <c r="K147" s="70">
        <f>J147*0.9</f>
        <v>54</v>
      </c>
      <c r="L147" s="70">
        <f>J147*0.8</f>
        <v>48</v>
      </c>
      <c r="M147" s="71" t="s">
        <v>128</v>
      </c>
      <c r="N147" s="72">
        <v>0</v>
      </c>
      <c r="O147" s="73"/>
    </row>
    <row r="148" s="48" customFormat="1" ht="88" spans="1:15">
      <c r="A148" s="67">
        <v>66</v>
      </c>
      <c r="B148" s="68" t="s">
        <v>1455</v>
      </c>
      <c r="C148" s="23" t="s">
        <v>1456</v>
      </c>
      <c r="D148" s="69" t="s">
        <v>1457</v>
      </c>
      <c r="E148" s="69" t="s">
        <v>1458</v>
      </c>
      <c r="F148" s="69" t="s">
        <v>1272</v>
      </c>
      <c r="G148" s="69"/>
      <c r="H148" s="69" t="s">
        <v>108</v>
      </c>
      <c r="I148" s="69"/>
      <c r="J148" s="70">
        <v>1200</v>
      </c>
      <c r="K148" s="70">
        <f>J148*0.7</f>
        <v>840</v>
      </c>
      <c r="L148" s="70">
        <f>J148*0.6</f>
        <v>720</v>
      </c>
      <c r="M148" s="71" t="s">
        <v>128</v>
      </c>
      <c r="N148" s="72">
        <v>0</v>
      </c>
      <c r="O148" s="73"/>
    </row>
    <row r="149" s="48" customFormat="1" ht="36" spans="1:15">
      <c r="A149" s="67" t="s">
        <v>457</v>
      </c>
      <c r="B149" s="68" t="s">
        <v>1459</v>
      </c>
      <c r="C149" s="69" t="s">
        <v>1460</v>
      </c>
      <c r="D149" s="69"/>
      <c r="E149" s="69"/>
      <c r="F149" s="69"/>
      <c r="G149" s="69"/>
      <c r="H149" s="69" t="s">
        <v>108</v>
      </c>
      <c r="I149" s="69"/>
      <c r="J149" s="70">
        <f>J148*0.15</f>
        <v>180</v>
      </c>
      <c r="K149" s="70">
        <f>K148*0.15</f>
        <v>126</v>
      </c>
      <c r="L149" s="70">
        <f>L148*0.15</f>
        <v>108</v>
      </c>
      <c r="M149" s="71" t="s">
        <v>128</v>
      </c>
      <c r="N149" s="72">
        <v>0</v>
      </c>
      <c r="O149" s="73"/>
    </row>
    <row r="150" s="48" customFormat="1" ht="106" spans="1:15">
      <c r="A150" s="67">
        <v>67</v>
      </c>
      <c r="B150" s="68" t="s">
        <v>1461</v>
      </c>
      <c r="C150" s="23" t="s">
        <v>1462</v>
      </c>
      <c r="D150" s="69" t="s">
        <v>1463</v>
      </c>
      <c r="E150" s="69" t="s">
        <v>1464</v>
      </c>
      <c r="F150" s="69" t="s">
        <v>1272</v>
      </c>
      <c r="G150" s="69"/>
      <c r="H150" s="69" t="s">
        <v>1025</v>
      </c>
      <c r="I150" s="69"/>
      <c r="J150" s="70">
        <v>1000</v>
      </c>
      <c r="K150" s="70">
        <f>J150*0.7</f>
        <v>700</v>
      </c>
      <c r="L150" s="70">
        <f>J150*0.6</f>
        <v>600</v>
      </c>
      <c r="M150" s="71" t="s">
        <v>24</v>
      </c>
      <c r="N150" s="72">
        <v>1</v>
      </c>
      <c r="O150" s="73"/>
    </row>
    <row r="151" s="48" customFormat="1" ht="36" spans="1:15">
      <c r="A151" s="67" t="s">
        <v>464</v>
      </c>
      <c r="B151" s="68" t="s">
        <v>1465</v>
      </c>
      <c r="C151" s="69" t="s">
        <v>1466</v>
      </c>
      <c r="D151" s="69"/>
      <c r="E151" s="69"/>
      <c r="F151" s="69"/>
      <c r="G151" s="69"/>
      <c r="H151" s="69" t="s">
        <v>108</v>
      </c>
      <c r="I151" s="69"/>
      <c r="J151" s="70">
        <f>J150*0.15</f>
        <v>150</v>
      </c>
      <c r="K151" s="70">
        <f>K150*0.15</f>
        <v>105</v>
      </c>
      <c r="L151" s="70">
        <f>L150*0.15</f>
        <v>90</v>
      </c>
      <c r="M151" s="71" t="s">
        <v>24</v>
      </c>
      <c r="N151" s="72">
        <v>1</v>
      </c>
      <c r="O151" s="73"/>
    </row>
    <row r="152" s="48" customFormat="1" ht="88" spans="1:15">
      <c r="A152" s="67">
        <v>68</v>
      </c>
      <c r="B152" s="68" t="s">
        <v>1467</v>
      </c>
      <c r="C152" s="69" t="s">
        <v>1468</v>
      </c>
      <c r="D152" s="69" t="s">
        <v>1469</v>
      </c>
      <c r="E152" s="69" t="s">
        <v>1470</v>
      </c>
      <c r="F152" s="69" t="s">
        <v>1272</v>
      </c>
      <c r="G152" s="69"/>
      <c r="H152" s="69" t="s">
        <v>108</v>
      </c>
      <c r="I152" s="69"/>
      <c r="J152" s="70">
        <v>1000</v>
      </c>
      <c r="K152" s="70">
        <f>J152*0.7</f>
        <v>700</v>
      </c>
      <c r="L152" s="70">
        <f>J152*0.6</f>
        <v>600</v>
      </c>
      <c r="M152" s="71" t="s">
        <v>128</v>
      </c>
      <c r="N152" s="72">
        <v>0</v>
      </c>
      <c r="O152" s="73"/>
    </row>
    <row r="153" s="48" customFormat="1" ht="18" spans="1:15">
      <c r="A153" s="67" t="s">
        <v>471</v>
      </c>
      <c r="B153" s="68" t="s">
        <v>1471</v>
      </c>
      <c r="C153" s="69" t="s">
        <v>1472</v>
      </c>
      <c r="D153" s="69"/>
      <c r="E153" s="69"/>
      <c r="F153" s="69"/>
      <c r="G153" s="69"/>
      <c r="H153" s="69" t="s">
        <v>108</v>
      </c>
      <c r="I153" s="69"/>
      <c r="J153" s="70">
        <f>J152*0.15</f>
        <v>150</v>
      </c>
      <c r="K153" s="70">
        <f>K152*0.15</f>
        <v>105</v>
      </c>
      <c r="L153" s="70">
        <f>L152*0.15</f>
        <v>90</v>
      </c>
      <c r="M153" s="71" t="s">
        <v>128</v>
      </c>
      <c r="N153" s="72">
        <v>0</v>
      </c>
      <c r="O153" s="73"/>
    </row>
    <row r="154" s="48" customFormat="1" ht="106" spans="1:15">
      <c r="A154" s="67">
        <v>69</v>
      </c>
      <c r="B154" s="68" t="s">
        <v>1473</v>
      </c>
      <c r="C154" s="69" t="s">
        <v>1474</v>
      </c>
      <c r="D154" s="69" t="s">
        <v>1475</v>
      </c>
      <c r="E154" s="69" t="s">
        <v>1476</v>
      </c>
      <c r="F154" s="69" t="s">
        <v>1272</v>
      </c>
      <c r="G154" s="69" t="s">
        <v>1477</v>
      </c>
      <c r="H154" s="69" t="s">
        <v>1407</v>
      </c>
      <c r="I154" s="69" t="s">
        <v>1478</v>
      </c>
      <c r="J154" s="70">
        <v>3000</v>
      </c>
      <c r="K154" s="70">
        <f>J154*0.7</f>
        <v>2100</v>
      </c>
      <c r="L154" s="70">
        <f>J154*0.6</f>
        <v>1800</v>
      </c>
      <c r="M154" s="71" t="s">
        <v>24</v>
      </c>
      <c r="N154" s="72">
        <v>1</v>
      </c>
      <c r="O154" s="73"/>
    </row>
    <row r="155" s="48" customFormat="1" ht="36" spans="1:15">
      <c r="A155" s="67" t="s">
        <v>479</v>
      </c>
      <c r="B155" s="68" t="s">
        <v>1479</v>
      </c>
      <c r="C155" s="69" t="s">
        <v>1480</v>
      </c>
      <c r="D155" s="69"/>
      <c r="E155" s="69"/>
      <c r="F155" s="69"/>
      <c r="G155" s="69"/>
      <c r="H155" s="69" t="s">
        <v>108</v>
      </c>
      <c r="I155" s="69"/>
      <c r="J155" s="70">
        <f>J154*0.15</f>
        <v>450</v>
      </c>
      <c r="K155" s="70">
        <f>K154*0.15</f>
        <v>315</v>
      </c>
      <c r="L155" s="70">
        <f>L154*0.15</f>
        <v>270</v>
      </c>
      <c r="M155" s="71" t="s">
        <v>24</v>
      </c>
      <c r="N155" s="72">
        <v>1</v>
      </c>
      <c r="O155" s="73"/>
    </row>
    <row r="156" s="48" customFormat="1" ht="36" spans="1:15">
      <c r="A156" s="67" t="s">
        <v>1481</v>
      </c>
      <c r="B156" s="68" t="s">
        <v>1482</v>
      </c>
      <c r="C156" s="69" t="s">
        <v>1483</v>
      </c>
      <c r="D156" s="69"/>
      <c r="E156" s="69"/>
      <c r="F156" s="69"/>
      <c r="G156" s="69"/>
      <c r="H156" s="69" t="s">
        <v>1407</v>
      </c>
      <c r="I156" s="69"/>
      <c r="J156" s="70">
        <v>3000</v>
      </c>
      <c r="K156" s="70">
        <f>J156*0.7</f>
        <v>2100</v>
      </c>
      <c r="L156" s="70">
        <f>J156*0.6</f>
        <v>1800</v>
      </c>
      <c r="M156" s="71" t="s">
        <v>24</v>
      </c>
      <c r="N156" s="72">
        <v>1</v>
      </c>
      <c r="O156" s="73"/>
    </row>
    <row r="157" s="48" customFormat="1" ht="106" spans="1:15">
      <c r="A157" s="67">
        <v>70</v>
      </c>
      <c r="B157" s="68" t="s">
        <v>1484</v>
      </c>
      <c r="C157" s="69" t="s">
        <v>1485</v>
      </c>
      <c r="D157" s="69" t="s">
        <v>1486</v>
      </c>
      <c r="E157" s="69" t="s">
        <v>1487</v>
      </c>
      <c r="F157" s="69" t="s">
        <v>1272</v>
      </c>
      <c r="G157" s="69"/>
      <c r="H157" s="69" t="s">
        <v>1488</v>
      </c>
      <c r="I157" s="69"/>
      <c r="J157" s="70">
        <v>6000</v>
      </c>
      <c r="K157" s="70">
        <f>J157*0.7</f>
        <v>4200</v>
      </c>
      <c r="L157" s="70">
        <f>J157*0.6</f>
        <v>3600</v>
      </c>
      <c r="M157" s="71" t="s">
        <v>128</v>
      </c>
      <c r="N157" s="72">
        <v>0</v>
      </c>
      <c r="O157" s="73"/>
    </row>
    <row r="158" s="48" customFormat="1" ht="36" spans="1:15">
      <c r="A158" s="67" t="s">
        <v>1489</v>
      </c>
      <c r="B158" s="68" t="s">
        <v>1490</v>
      </c>
      <c r="C158" s="69" t="s">
        <v>1491</v>
      </c>
      <c r="D158" s="69"/>
      <c r="E158" s="69"/>
      <c r="F158" s="69"/>
      <c r="G158" s="69"/>
      <c r="H158" s="69" t="s">
        <v>108</v>
      </c>
      <c r="I158" s="69"/>
      <c r="J158" s="70">
        <f>J157*0.15</f>
        <v>900</v>
      </c>
      <c r="K158" s="70">
        <f>K157*0.15</f>
        <v>630</v>
      </c>
      <c r="L158" s="70">
        <f>L157*0.15</f>
        <v>540</v>
      </c>
      <c r="M158" s="71" t="s">
        <v>128</v>
      </c>
      <c r="N158" s="72">
        <v>0</v>
      </c>
      <c r="O158" s="73"/>
    </row>
    <row r="159" s="48" customFormat="1" ht="88" spans="1:15">
      <c r="A159" s="67">
        <v>71</v>
      </c>
      <c r="B159" s="68" t="s">
        <v>1492</v>
      </c>
      <c r="C159" s="69" t="s">
        <v>1493</v>
      </c>
      <c r="D159" s="69" t="s">
        <v>1494</v>
      </c>
      <c r="E159" s="69" t="s">
        <v>1495</v>
      </c>
      <c r="F159" s="69" t="s">
        <v>1272</v>
      </c>
      <c r="G159" s="69"/>
      <c r="H159" s="69" t="s">
        <v>1496</v>
      </c>
      <c r="I159" s="69"/>
      <c r="J159" s="70">
        <v>5500</v>
      </c>
      <c r="K159" s="70">
        <f>J159*0.7</f>
        <v>3850</v>
      </c>
      <c r="L159" s="70">
        <f>J159*0.6</f>
        <v>3300</v>
      </c>
      <c r="M159" s="71" t="s">
        <v>24</v>
      </c>
      <c r="N159" s="72">
        <v>1</v>
      </c>
      <c r="O159" s="73"/>
    </row>
    <row r="160" s="48" customFormat="1" ht="36" spans="1:15">
      <c r="A160" s="67" t="s">
        <v>492</v>
      </c>
      <c r="B160" s="68" t="s">
        <v>1497</v>
      </c>
      <c r="C160" s="69" t="s">
        <v>1498</v>
      </c>
      <c r="D160" s="69"/>
      <c r="E160" s="69"/>
      <c r="F160" s="69"/>
      <c r="G160" s="69"/>
      <c r="H160" s="69" t="s">
        <v>108</v>
      </c>
      <c r="I160" s="69"/>
      <c r="J160" s="70">
        <f>J159*0.15</f>
        <v>825</v>
      </c>
      <c r="K160" s="70">
        <f>K159*0.15</f>
        <v>577.5</v>
      </c>
      <c r="L160" s="70">
        <f>L159*0.15</f>
        <v>495</v>
      </c>
      <c r="M160" s="71" t="s">
        <v>24</v>
      </c>
      <c r="N160" s="72">
        <v>1</v>
      </c>
      <c r="O160" s="73"/>
    </row>
    <row r="161" s="48" customFormat="1" ht="88" spans="1:15">
      <c r="A161" s="67">
        <v>72</v>
      </c>
      <c r="B161" s="68" t="s">
        <v>1499</v>
      </c>
      <c r="C161" s="69" t="s">
        <v>1500</v>
      </c>
      <c r="D161" s="69" t="s">
        <v>1501</v>
      </c>
      <c r="E161" s="69" t="s">
        <v>1502</v>
      </c>
      <c r="F161" s="69" t="s">
        <v>1272</v>
      </c>
      <c r="G161" s="69"/>
      <c r="H161" s="69" t="s">
        <v>1421</v>
      </c>
      <c r="I161" s="69"/>
      <c r="J161" s="70">
        <v>5000</v>
      </c>
      <c r="K161" s="70">
        <f>J161*0.7</f>
        <v>3500</v>
      </c>
      <c r="L161" s="70">
        <f>J161*0.6</f>
        <v>3000</v>
      </c>
      <c r="M161" s="71" t="s">
        <v>24</v>
      </c>
      <c r="N161" s="72">
        <v>1</v>
      </c>
      <c r="O161" s="73"/>
    </row>
    <row r="162" s="48" customFormat="1" ht="36" spans="1:15">
      <c r="A162" s="67" t="s">
        <v>503</v>
      </c>
      <c r="B162" s="68" t="s">
        <v>1503</v>
      </c>
      <c r="C162" s="69" t="s">
        <v>1504</v>
      </c>
      <c r="D162" s="69"/>
      <c r="E162" s="69"/>
      <c r="F162" s="69"/>
      <c r="G162" s="69"/>
      <c r="H162" s="69" t="s">
        <v>108</v>
      </c>
      <c r="I162" s="69"/>
      <c r="J162" s="70">
        <f>J161*0.15</f>
        <v>750</v>
      </c>
      <c r="K162" s="70">
        <f>K161*0.15</f>
        <v>525</v>
      </c>
      <c r="L162" s="70">
        <f>L161*0.15</f>
        <v>450</v>
      </c>
      <c r="M162" s="71" t="s">
        <v>24</v>
      </c>
      <c r="N162" s="72">
        <v>1</v>
      </c>
      <c r="O162" s="73"/>
    </row>
    <row r="163" s="48" customFormat="1" ht="106" spans="1:15">
      <c r="A163" s="67">
        <v>73</v>
      </c>
      <c r="B163" s="68" t="s">
        <v>1505</v>
      </c>
      <c r="C163" s="69" t="s">
        <v>1506</v>
      </c>
      <c r="D163" s="69" t="s">
        <v>1507</v>
      </c>
      <c r="E163" s="69" t="s">
        <v>1487</v>
      </c>
      <c r="F163" s="69" t="s">
        <v>1272</v>
      </c>
      <c r="G163" s="69"/>
      <c r="H163" s="69" t="s">
        <v>1421</v>
      </c>
      <c r="I163" s="69"/>
      <c r="J163" s="70">
        <v>4700</v>
      </c>
      <c r="K163" s="70">
        <f>J163*0.7</f>
        <v>3290</v>
      </c>
      <c r="L163" s="70">
        <f>J163*0.6</f>
        <v>2820</v>
      </c>
      <c r="M163" s="71" t="s">
        <v>128</v>
      </c>
      <c r="N163" s="72">
        <v>0</v>
      </c>
      <c r="O163" s="73"/>
    </row>
    <row r="164" s="48" customFormat="1" ht="36" spans="1:15">
      <c r="A164" s="67" t="s">
        <v>511</v>
      </c>
      <c r="B164" s="68" t="s">
        <v>1508</v>
      </c>
      <c r="C164" s="69" t="s">
        <v>1509</v>
      </c>
      <c r="D164" s="69"/>
      <c r="E164" s="69"/>
      <c r="F164" s="69"/>
      <c r="G164" s="69"/>
      <c r="H164" s="69" t="s">
        <v>108</v>
      </c>
      <c r="I164" s="69"/>
      <c r="J164" s="70">
        <f>J163*0.15</f>
        <v>705</v>
      </c>
      <c r="K164" s="70">
        <f>K163*0.15</f>
        <v>493.5</v>
      </c>
      <c r="L164" s="70">
        <f>L163*0.15</f>
        <v>423</v>
      </c>
      <c r="M164" s="71" t="s">
        <v>128</v>
      </c>
      <c r="N164" s="72">
        <v>0</v>
      </c>
      <c r="O164" s="73"/>
    </row>
    <row r="165" s="48" customFormat="1" ht="106" spans="1:15">
      <c r="A165" s="67">
        <v>74</v>
      </c>
      <c r="B165" s="68" t="s">
        <v>1510</v>
      </c>
      <c r="C165" s="71" t="s">
        <v>1511</v>
      </c>
      <c r="D165" s="69" t="s">
        <v>1512</v>
      </c>
      <c r="E165" s="69" t="s">
        <v>1513</v>
      </c>
      <c r="F165" s="69" t="s">
        <v>1272</v>
      </c>
      <c r="G165" s="69"/>
      <c r="H165" s="69" t="s">
        <v>1421</v>
      </c>
      <c r="I165" s="69"/>
      <c r="J165" s="70">
        <v>2000</v>
      </c>
      <c r="K165" s="70">
        <f>J165*0.7</f>
        <v>1400</v>
      </c>
      <c r="L165" s="70">
        <f>J165*0.6</f>
        <v>1200</v>
      </c>
      <c r="M165" s="71" t="s">
        <v>128</v>
      </c>
      <c r="N165" s="72">
        <v>0</v>
      </c>
      <c r="O165" s="73"/>
    </row>
    <row r="166" s="48" customFormat="1" ht="36" spans="1:15">
      <c r="A166" s="67" t="s">
        <v>1514</v>
      </c>
      <c r="B166" s="68" t="s">
        <v>1515</v>
      </c>
      <c r="C166" s="69" t="s">
        <v>1516</v>
      </c>
      <c r="D166" s="69"/>
      <c r="E166" s="69"/>
      <c r="F166" s="69"/>
      <c r="G166" s="69"/>
      <c r="H166" s="69" t="s">
        <v>108</v>
      </c>
      <c r="I166" s="69"/>
      <c r="J166" s="70">
        <f>J165*0.15</f>
        <v>300</v>
      </c>
      <c r="K166" s="70">
        <f>K165*0.15</f>
        <v>210</v>
      </c>
      <c r="L166" s="70">
        <f>L165*0.15</f>
        <v>180</v>
      </c>
      <c r="M166" s="71" t="s">
        <v>128</v>
      </c>
      <c r="N166" s="72">
        <v>0</v>
      </c>
      <c r="O166" s="73"/>
    </row>
    <row r="167" s="48" customFormat="1" ht="106" spans="1:15">
      <c r="A167" s="67">
        <v>75</v>
      </c>
      <c r="B167" s="68" t="s">
        <v>1517</v>
      </c>
      <c r="C167" s="69" t="s">
        <v>1518</v>
      </c>
      <c r="D167" s="69" t="s">
        <v>1519</v>
      </c>
      <c r="E167" s="69" t="s">
        <v>1520</v>
      </c>
      <c r="F167" s="69" t="s">
        <v>1272</v>
      </c>
      <c r="G167" s="69"/>
      <c r="H167" s="69" t="s">
        <v>1488</v>
      </c>
      <c r="I167" s="69"/>
      <c r="J167" s="70">
        <v>2000</v>
      </c>
      <c r="K167" s="70">
        <f>J167*0.7</f>
        <v>1400</v>
      </c>
      <c r="L167" s="70">
        <f>J167*0.6</f>
        <v>1200</v>
      </c>
      <c r="M167" s="71" t="s">
        <v>128</v>
      </c>
      <c r="N167" s="72">
        <v>0</v>
      </c>
      <c r="O167" s="73"/>
    </row>
    <row r="168" s="50" customFormat="1" ht="36" spans="1:15">
      <c r="A168" s="67" t="s">
        <v>1521</v>
      </c>
      <c r="B168" s="68" t="s">
        <v>1522</v>
      </c>
      <c r="C168" s="69" t="s">
        <v>1523</v>
      </c>
      <c r="D168" s="69"/>
      <c r="E168" s="69"/>
      <c r="F168" s="69"/>
      <c r="G168" s="69"/>
      <c r="H168" s="69" t="s">
        <v>108</v>
      </c>
      <c r="I168" s="69"/>
      <c r="J168" s="70">
        <f>J167*0.15</f>
        <v>300</v>
      </c>
      <c r="K168" s="70">
        <f>K167*0.15</f>
        <v>210</v>
      </c>
      <c r="L168" s="70">
        <f>L167*0.15</f>
        <v>180</v>
      </c>
      <c r="M168" s="71" t="s">
        <v>128</v>
      </c>
      <c r="N168" s="72">
        <v>0</v>
      </c>
      <c r="O168" s="73"/>
    </row>
    <row r="169" s="50" customFormat="1" ht="106" spans="1:15">
      <c r="A169" s="67">
        <v>76</v>
      </c>
      <c r="B169" s="68" t="s">
        <v>1524</v>
      </c>
      <c r="C169" s="69" t="s">
        <v>1525</v>
      </c>
      <c r="D169" s="69" t="s">
        <v>1526</v>
      </c>
      <c r="E169" s="69" t="s">
        <v>1520</v>
      </c>
      <c r="F169" s="69" t="s">
        <v>1272</v>
      </c>
      <c r="G169" s="69"/>
      <c r="H169" s="69" t="s">
        <v>1488</v>
      </c>
      <c r="I169" s="69" t="s">
        <v>1527</v>
      </c>
      <c r="J169" s="70">
        <v>3000</v>
      </c>
      <c r="K169" s="70">
        <f>J169*0.7</f>
        <v>2100</v>
      </c>
      <c r="L169" s="70">
        <f>J169*0.6</f>
        <v>1800</v>
      </c>
      <c r="M169" s="71" t="s">
        <v>128</v>
      </c>
      <c r="N169" s="72">
        <v>0</v>
      </c>
      <c r="O169" s="73"/>
    </row>
    <row r="170" s="50" customFormat="1" ht="36" spans="1:15">
      <c r="A170" s="67" t="s">
        <v>528</v>
      </c>
      <c r="B170" s="68" t="s">
        <v>1528</v>
      </c>
      <c r="C170" s="69" t="s">
        <v>1529</v>
      </c>
      <c r="D170" s="69"/>
      <c r="E170" s="69"/>
      <c r="F170" s="69"/>
      <c r="G170" s="69"/>
      <c r="H170" s="69" t="s">
        <v>108</v>
      </c>
      <c r="I170" s="69"/>
      <c r="J170" s="70">
        <f>J169*0.15</f>
        <v>450</v>
      </c>
      <c r="K170" s="70">
        <f>K169*0.15</f>
        <v>315</v>
      </c>
      <c r="L170" s="70">
        <f>L169*0.15</f>
        <v>270</v>
      </c>
      <c r="M170" s="70" t="s">
        <v>128</v>
      </c>
      <c r="N170" s="72">
        <v>0</v>
      </c>
      <c r="O170" s="73"/>
    </row>
    <row r="171" s="50" customFormat="1" ht="106" spans="1:15">
      <c r="A171" s="67">
        <v>77</v>
      </c>
      <c r="B171" s="68" t="s">
        <v>1530</v>
      </c>
      <c r="C171" s="69" t="s">
        <v>1531</v>
      </c>
      <c r="D171" s="69" t="s">
        <v>1532</v>
      </c>
      <c r="E171" s="69" t="s">
        <v>1520</v>
      </c>
      <c r="F171" s="69" t="s">
        <v>1272</v>
      </c>
      <c r="G171" s="69"/>
      <c r="H171" s="69" t="s">
        <v>1421</v>
      </c>
      <c r="I171" s="69"/>
      <c r="J171" s="70">
        <v>520</v>
      </c>
      <c r="K171" s="70">
        <f>J171*0.7</f>
        <v>364</v>
      </c>
      <c r="L171" s="70">
        <f>J171*0.6</f>
        <v>312</v>
      </c>
      <c r="M171" s="70" t="s">
        <v>128</v>
      </c>
      <c r="N171" s="72">
        <v>0</v>
      </c>
      <c r="O171" s="73"/>
    </row>
    <row r="172" s="50" customFormat="1" ht="18" spans="1:15">
      <c r="A172" s="67" t="s">
        <v>539</v>
      </c>
      <c r="B172" s="68" t="s">
        <v>1533</v>
      </c>
      <c r="C172" s="69" t="s">
        <v>1534</v>
      </c>
      <c r="D172" s="69"/>
      <c r="E172" s="69"/>
      <c r="F172" s="69"/>
      <c r="G172" s="69"/>
      <c r="H172" s="69" t="s">
        <v>108</v>
      </c>
      <c r="I172" s="69"/>
      <c r="J172" s="70">
        <f>J171*0.15</f>
        <v>78</v>
      </c>
      <c r="K172" s="70">
        <f>K171*0.15</f>
        <v>54.6</v>
      </c>
      <c r="L172" s="70">
        <f>L171*0.15</f>
        <v>46.8</v>
      </c>
      <c r="M172" s="70" t="s">
        <v>128</v>
      </c>
      <c r="N172" s="72">
        <v>0</v>
      </c>
      <c r="O172" s="73"/>
    </row>
    <row r="173" s="50" customFormat="1" ht="106" spans="1:15">
      <c r="A173" s="67">
        <v>78</v>
      </c>
      <c r="B173" s="68" t="s">
        <v>1535</v>
      </c>
      <c r="C173" s="69" t="s">
        <v>1536</v>
      </c>
      <c r="D173" s="69" t="s">
        <v>1537</v>
      </c>
      <c r="E173" s="69" t="s">
        <v>1538</v>
      </c>
      <c r="F173" s="69" t="s">
        <v>1272</v>
      </c>
      <c r="G173" s="69"/>
      <c r="H173" s="69" t="s">
        <v>1285</v>
      </c>
      <c r="I173" s="69"/>
      <c r="J173" s="70">
        <v>800</v>
      </c>
      <c r="K173" s="70">
        <f>J173*0.7</f>
        <v>560</v>
      </c>
      <c r="L173" s="70">
        <f>J173*0.6</f>
        <v>480</v>
      </c>
      <c r="M173" s="70" t="s">
        <v>128</v>
      </c>
      <c r="N173" s="72">
        <v>0</v>
      </c>
      <c r="O173" s="73"/>
    </row>
    <row r="174" s="50" customFormat="1" ht="36" spans="1:15">
      <c r="A174" s="67" t="s">
        <v>547</v>
      </c>
      <c r="B174" s="68" t="s">
        <v>1539</v>
      </c>
      <c r="C174" s="69" t="s">
        <v>1540</v>
      </c>
      <c r="D174" s="69"/>
      <c r="E174" s="69"/>
      <c r="F174" s="69"/>
      <c r="G174" s="69"/>
      <c r="H174" s="69" t="s">
        <v>108</v>
      </c>
      <c r="I174" s="69"/>
      <c r="J174" s="70">
        <f>J173*0.15</f>
        <v>120</v>
      </c>
      <c r="K174" s="70">
        <f>K173*0.15</f>
        <v>84</v>
      </c>
      <c r="L174" s="70">
        <f>L173*0.15</f>
        <v>72</v>
      </c>
      <c r="M174" s="70" t="s">
        <v>128</v>
      </c>
      <c r="N174" s="72">
        <v>0</v>
      </c>
      <c r="O174" s="73"/>
    </row>
    <row r="175" s="50" customFormat="1" ht="106" spans="1:15">
      <c r="A175" s="67">
        <v>79</v>
      </c>
      <c r="B175" s="68" t="s">
        <v>1541</v>
      </c>
      <c r="C175" s="69" t="s">
        <v>1542</v>
      </c>
      <c r="D175" s="69" t="s">
        <v>1543</v>
      </c>
      <c r="E175" s="69" t="s">
        <v>1538</v>
      </c>
      <c r="F175" s="69" t="s">
        <v>1272</v>
      </c>
      <c r="G175" s="69"/>
      <c r="H175" s="69" t="s">
        <v>1285</v>
      </c>
      <c r="I175" s="69"/>
      <c r="J175" s="70">
        <v>2500</v>
      </c>
      <c r="K175" s="70">
        <f>J175*0.7</f>
        <v>1750</v>
      </c>
      <c r="L175" s="70">
        <f>J175*0.6</f>
        <v>1500</v>
      </c>
      <c r="M175" s="70" t="s">
        <v>128</v>
      </c>
      <c r="N175" s="72">
        <v>0</v>
      </c>
      <c r="O175" s="73" t="s">
        <v>1544</v>
      </c>
    </row>
    <row r="176" s="53" customFormat="1" ht="36" spans="1:15">
      <c r="A176" s="67" t="s">
        <v>556</v>
      </c>
      <c r="B176" s="68" t="s">
        <v>1545</v>
      </c>
      <c r="C176" s="69" t="s">
        <v>1546</v>
      </c>
      <c r="D176" s="69"/>
      <c r="E176" s="69"/>
      <c r="F176" s="69"/>
      <c r="G176" s="69"/>
      <c r="H176" s="69" t="s">
        <v>108</v>
      </c>
      <c r="I176" s="69"/>
      <c r="J176" s="70">
        <f>J175*0.15</f>
        <v>375</v>
      </c>
      <c r="K176" s="70">
        <f>K175*0.15</f>
        <v>262.5</v>
      </c>
      <c r="L176" s="70">
        <f>L175*0.15</f>
        <v>225</v>
      </c>
      <c r="M176" s="70" t="s">
        <v>128</v>
      </c>
      <c r="N176" s="72">
        <v>0</v>
      </c>
      <c r="O176" s="73" t="s">
        <v>1544</v>
      </c>
    </row>
    <row r="177" s="53" customFormat="1" ht="106" spans="1:15">
      <c r="A177" s="67">
        <v>80</v>
      </c>
      <c r="B177" s="68" t="s">
        <v>1547</v>
      </c>
      <c r="C177" s="76" t="s">
        <v>1548</v>
      </c>
      <c r="D177" s="69" t="s">
        <v>1549</v>
      </c>
      <c r="E177" s="69" t="s">
        <v>1550</v>
      </c>
      <c r="F177" s="69" t="s">
        <v>1272</v>
      </c>
      <c r="G177" s="69"/>
      <c r="H177" s="69" t="s">
        <v>1285</v>
      </c>
      <c r="I177" s="69" t="s">
        <v>1551</v>
      </c>
      <c r="J177" s="70">
        <v>1500</v>
      </c>
      <c r="K177" s="70">
        <f>J177*0.7</f>
        <v>1050</v>
      </c>
      <c r="L177" s="70">
        <f>J177*0.6</f>
        <v>900</v>
      </c>
      <c r="M177" s="70" t="s">
        <v>128</v>
      </c>
      <c r="N177" s="72">
        <v>0</v>
      </c>
      <c r="O177" s="73" t="s">
        <v>1544</v>
      </c>
    </row>
    <row r="178" s="54" customFormat="1" ht="36" spans="1:15">
      <c r="A178" s="67" t="s">
        <v>1552</v>
      </c>
      <c r="B178" s="68" t="s">
        <v>1553</v>
      </c>
      <c r="C178" s="69" t="s">
        <v>1554</v>
      </c>
      <c r="D178" s="69"/>
      <c r="E178" s="69"/>
      <c r="F178" s="69"/>
      <c r="G178" s="69"/>
      <c r="H178" s="69" t="s">
        <v>108</v>
      </c>
      <c r="I178" s="69"/>
      <c r="J178" s="70">
        <f>J177*0.15</f>
        <v>225</v>
      </c>
      <c r="K178" s="70">
        <f>K177*0.15</f>
        <v>157.5</v>
      </c>
      <c r="L178" s="70">
        <f>L177*0.15</f>
        <v>135</v>
      </c>
      <c r="M178" s="70" t="s">
        <v>128</v>
      </c>
      <c r="N178" s="72">
        <v>0</v>
      </c>
      <c r="O178" s="73" t="s">
        <v>1544</v>
      </c>
    </row>
    <row r="179" s="54" customFormat="1" ht="106" spans="1:15">
      <c r="A179" s="67">
        <v>81</v>
      </c>
      <c r="B179" s="68" t="s">
        <v>1555</v>
      </c>
      <c r="C179" s="76" t="s">
        <v>1556</v>
      </c>
      <c r="D179" s="69" t="s">
        <v>1557</v>
      </c>
      <c r="E179" s="69" t="s">
        <v>1550</v>
      </c>
      <c r="F179" s="69" t="s">
        <v>1272</v>
      </c>
      <c r="G179" s="69"/>
      <c r="H179" s="69" t="s">
        <v>1285</v>
      </c>
      <c r="I179" s="69" t="s">
        <v>1558</v>
      </c>
      <c r="J179" s="70">
        <v>4000</v>
      </c>
      <c r="K179" s="70">
        <f>J179*0.7</f>
        <v>2800</v>
      </c>
      <c r="L179" s="70">
        <f>J179*0.6</f>
        <v>2400</v>
      </c>
      <c r="M179" s="70" t="s">
        <v>128</v>
      </c>
      <c r="N179" s="72">
        <v>0</v>
      </c>
      <c r="O179" s="73" t="s">
        <v>1544</v>
      </c>
    </row>
    <row r="180" s="54" customFormat="1" ht="36" spans="1:15">
      <c r="A180" s="67" t="s">
        <v>570</v>
      </c>
      <c r="B180" s="68" t="s">
        <v>1559</v>
      </c>
      <c r="C180" s="69" t="s">
        <v>1560</v>
      </c>
      <c r="D180" s="69"/>
      <c r="E180" s="69"/>
      <c r="F180" s="69"/>
      <c r="G180" s="69"/>
      <c r="H180" s="69" t="s">
        <v>108</v>
      </c>
      <c r="I180" s="69"/>
      <c r="J180" s="70">
        <f>J179*0.15</f>
        <v>600</v>
      </c>
      <c r="K180" s="70">
        <f>K179*0.15</f>
        <v>420</v>
      </c>
      <c r="L180" s="70">
        <f>L179*0.15</f>
        <v>360</v>
      </c>
      <c r="M180" s="70" t="s">
        <v>128</v>
      </c>
      <c r="N180" s="72">
        <v>0</v>
      </c>
      <c r="O180" s="73" t="s">
        <v>1544</v>
      </c>
    </row>
    <row r="181" s="54" customFormat="1" ht="106" spans="1:15">
      <c r="A181" s="67">
        <v>82</v>
      </c>
      <c r="B181" s="68" t="s">
        <v>1561</v>
      </c>
      <c r="C181" s="69" t="s">
        <v>1562</v>
      </c>
      <c r="D181" s="69" t="s">
        <v>1563</v>
      </c>
      <c r="E181" s="69" t="s">
        <v>1564</v>
      </c>
      <c r="F181" s="69" t="s">
        <v>1272</v>
      </c>
      <c r="G181" s="69"/>
      <c r="H181" s="69" t="s">
        <v>1285</v>
      </c>
      <c r="I181" s="69"/>
      <c r="J181" s="70">
        <v>1950</v>
      </c>
      <c r="K181" s="70">
        <f>J181*0.7</f>
        <v>1365</v>
      </c>
      <c r="L181" s="70">
        <f>J181*0.6</f>
        <v>1170</v>
      </c>
      <c r="M181" s="71" t="s">
        <v>24</v>
      </c>
      <c r="N181" s="72">
        <v>1</v>
      </c>
      <c r="O181" s="77"/>
    </row>
    <row r="182" s="48" customFormat="1" ht="36" spans="1:15">
      <c r="A182" s="67" t="s">
        <v>1565</v>
      </c>
      <c r="B182" s="68" t="s">
        <v>1566</v>
      </c>
      <c r="C182" s="69" t="s">
        <v>1567</v>
      </c>
      <c r="D182" s="69"/>
      <c r="E182" s="69"/>
      <c r="F182" s="69"/>
      <c r="G182" s="69"/>
      <c r="H182" s="69" t="s">
        <v>108</v>
      </c>
      <c r="I182" s="69"/>
      <c r="J182" s="70">
        <f>J181*0.15</f>
        <v>292.5</v>
      </c>
      <c r="K182" s="70">
        <f>K181*0.15</f>
        <v>204.75</v>
      </c>
      <c r="L182" s="70">
        <f>L181*0.15</f>
        <v>175.5</v>
      </c>
      <c r="M182" s="71" t="s">
        <v>24</v>
      </c>
      <c r="N182" s="72">
        <v>1</v>
      </c>
      <c r="O182" s="73"/>
    </row>
    <row r="183" s="48" customFormat="1" ht="88" spans="1:15">
      <c r="A183" s="67">
        <v>83</v>
      </c>
      <c r="B183" s="68" t="s">
        <v>1568</v>
      </c>
      <c r="C183" s="69" t="s">
        <v>1569</v>
      </c>
      <c r="D183" s="69" t="s">
        <v>1570</v>
      </c>
      <c r="E183" s="69" t="s">
        <v>1571</v>
      </c>
      <c r="F183" s="69" t="s">
        <v>1272</v>
      </c>
      <c r="G183" s="69"/>
      <c r="H183" s="69" t="s">
        <v>1285</v>
      </c>
      <c r="I183" s="69" t="s">
        <v>1572</v>
      </c>
      <c r="J183" s="70">
        <v>2200</v>
      </c>
      <c r="K183" s="70">
        <f>J183*0.7</f>
        <v>1540</v>
      </c>
      <c r="L183" s="70">
        <f>J183*0.6</f>
        <v>1320</v>
      </c>
      <c r="M183" s="71" t="s">
        <v>128</v>
      </c>
      <c r="N183" s="72">
        <v>0</v>
      </c>
      <c r="O183" s="73"/>
    </row>
    <row r="184" s="48" customFormat="1" ht="36" spans="1:15">
      <c r="A184" s="67" t="s">
        <v>1573</v>
      </c>
      <c r="B184" s="68" t="s">
        <v>1574</v>
      </c>
      <c r="C184" s="69" t="s">
        <v>1575</v>
      </c>
      <c r="D184" s="69"/>
      <c r="E184" s="69"/>
      <c r="F184" s="69"/>
      <c r="G184" s="69"/>
      <c r="H184" s="69" t="s">
        <v>108</v>
      </c>
      <c r="I184" s="69"/>
      <c r="J184" s="70">
        <f>J183*0.15</f>
        <v>330</v>
      </c>
      <c r="K184" s="70">
        <f>K183*0.15</f>
        <v>231</v>
      </c>
      <c r="L184" s="70">
        <f>L183*0.15</f>
        <v>198</v>
      </c>
      <c r="M184" s="71" t="s">
        <v>128</v>
      </c>
      <c r="N184" s="72">
        <v>0</v>
      </c>
      <c r="O184" s="73"/>
    </row>
    <row r="185" s="48" customFormat="1" ht="88" spans="1:15">
      <c r="A185" s="67">
        <v>84</v>
      </c>
      <c r="B185" s="68" t="s">
        <v>1576</v>
      </c>
      <c r="C185" s="69" t="s">
        <v>1577</v>
      </c>
      <c r="D185" s="69" t="s">
        <v>1578</v>
      </c>
      <c r="E185" s="69" t="s">
        <v>1579</v>
      </c>
      <c r="F185" s="69" t="s">
        <v>1272</v>
      </c>
      <c r="G185" s="69"/>
      <c r="H185" s="69" t="s">
        <v>1421</v>
      </c>
      <c r="I185" s="69"/>
      <c r="J185" s="70">
        <v>1500</v>
      </c>
      <c r="K185" s="70">
        <f>J185*0.7</f>
        <v>1050</v>
      </c>
      <c r="L185" s="70">
        <f>J185*0.6</f>
        <v>900</v>
      </c>
      <c r="M185" s="71" t="s">
        <v>24</v>
      </c>
      <c r="N185" s="72">
        <v>1</v>
      </c>
      <c r="O185" s="73"/>
    </row>
    <row r="186" s="48" customFormat="1" ht="36" spans="1:15">
      <c r="A186" s="67" t="s">
        <v>1580</v>
      </c>
      <c r="B186" s="68" t="s">
        <v>1581</v>
      </c>
      <c r="C186" s="69" t="s">
        <v>1582</v>
      </c>
      <c r="D186" s="69"/>
      <c r="E186" s="69"/>
      <c r="F186" s="69"/>
      <c r="G186" s="69"/>
      <c r="H186" s="69" t="s">
        <v>108</v>
      </c>
      <c r="I186" s="69"/>
      <c r="J186" s="70">
        <f>J185*0.15</f>
        <v>225</v>
      </c>
      <c r="K186" s="70">
        <f>K185*0.15</f>
        <v>157.5</v>
      </c>
      <c r="L186" s="70">
        <f>L185*0.15</f>
        <v>135</v>
      </c>
      <c r="M186" s="71" t="s">
        <v>24</v>
      </c>
      <c r="N186" s="72">
        <v>1</v>
      </c>
      <c r="O186" s="73"/>
    </row>
    <row r="187" s="48" customFormat="1" ht="106" spans="1:15">
      <c r="A187" s="67">
        <v>85</v>
      </c>
      <c r="B187" s="68" t="s">
        <v>1583</v>
      </c>
      <c r="C187" s="69" t="s">
        <v>1584</v>
      </c>
      <c r="D187" s="69" t="s">
        <v>1585</v>
      </c>
      <c r="E187" s="69" t="s">
        <v>1586</v>
      </c>
      <c r="F187" s="69" t="s">
        <v>1272</v>
      </c>
      <c r="G187" s="69"/>
      <c r="H187" s="69" t="s">
        <v>1285</v>
      </c>
      <c r="I187" s="69" t="s">
        <v>1587</v>
      </c>
      <c r="J187" s="70">
        <v>1000</v>
      </c>
      <c r="K187" s="70">
        <f>J187*0.7</f>
        <v>700</v>
      </c>
      <c r="L187" s="70">
        <f>J187*0.6</f>
        <v>600</v>
      </c>
      <c r="M187" s="71" t="s">
        <v>128</v>
      </c>
      <c r="N187" s="72">
        <v>0</v>
      </c>
      <c r="O187" s="73"/>
    </row>
    <row r="188" s="48" customFormat="1" ht="36" spans="1:15">
      <c r="A188" s="67" t="s">
        <v>593</v>
      </c>
      <c r="B188" s="68" t="s">
        <v>1588</v>
      </c>
      <c r="C188" s="69" t="s">
        <v>1589</v>
      </c>
      <c r="D188" s="69"/>
      <c r="E188" s="69"/>
      <c r="F188" s="69"/>
      <c r="G188" s="69"/>
      <c r="H188" s="69" t="s">
        <v>108</v>
      </c>
      <c r="I188" s="69"/>
      <c r="J188" s="70">
        <f>J187*0.15</f>
        <v>150</v>
      </c>
      <c r="K188" s="70">
        <f>K187*0.15</f>
        <v>105</v>
      </c>
      <c r="L188" s="70">
        <f>L187*0.15</f>
        <v>90</v>
      </c>
      <c r="M188" s="71" t="s">
        <v>128</v>
      </c>
      <c r="N188" s="72">
        <v>0</v>
      </c>
      <c r="O188" s="73"/>
    </row>
    <row r="189" s="48" customFormat="1" ht="106" spans="1:15">
      <c r="A189" s="67">
        <v>86</v>
      </c>
      <c r="B189" s="68" t="s">
        <v>1590</v>
      </c>
      <c r="C189" s="69" t="s">
        <v>1591</v>
      </c>
      <c r="D189" s="69" t="s">
        <v>1592</v>
      </c>
      <c r="E189" s="69" t="s">
        <v>1586</v>
      </c>
      <c r="F189" s="69" t="s">
        <v>1272</v>
      </c>
      <c r="G189" s="69"/>
      <c r="H189" s="69" t="s">
        <v>1285</v>
      </c>
      <c r="I189" s="69" t="s">
        <v>1587</v>
      </c>
      <c r="J189" s="70">
        <v>2500</v>
      </c>
      <c r="K189" s="70">
        <f>J189*0.7</f>
        <v>1750</v>
      </c>
      <c r="L189" s="70">
        <f>J189*0.6</f>
        <v>1500</v>
      </c>
      <c r="M189" s="71" t="s">
        <v>128</v>
      </c>
      <c r="N189" s="72">
        <v>0</v>
      </c>
      <c r="O189" s="73"/>
    </row>
    <row r="190" s="48" customFormat="1" ht="36" spans="1:15">
      <c r="A190" s="67" t="s">
        <v>1593</v>
      </c>
      <c r="B190" s="68" t="s">
        <v>1594</v>
      </c>
      <c r="C190" s="69" t="s">
        <v>1595</v>
      </c>
      <c r="D190" s="69"/>
      <c r="E190" s="69"/>
      <c r="F190" s="69"/>
      <c r="G190" s="69"/>
      <c r="H190" s="69" t="s">
        <v>108</v>
      </c>
      <c r="I190" s="69"/>
      <c r="J190" s="70">
        <f>J189*0.15</f>
        <v>375</v>
      </c>
      <c r="K190" s="70">
        <f>K189*0.15</f>
        <v>262.5</v>
      </c>
      <c r="L190" s="70">
        <f>L189*0.15</f>
        <v>225</v>
      </c>
      <c r="M190" s="71" t="s">
        <v>128</v>
      </c>
      <c r="N190" s="72">
        <v>0</v>
      </c>
      <c r="O190" s="73"/>
    </row>
    <row r="191" s="48" customFormat="1" ht="88" spans="1:15">
      <c r="A191" s="67">
        <v>87</v>
      </c>
      <c r="B191" s="68" t="s">
        <v>1596</v>
      </c>
      <c r="C191" s="23" t="s">
        <v>1597</v>
      </c>
      <c r="D191" s="69" t="s">
        <v>1598</v>
      </c>
      <c r="E191" s="69" t="s">
        <v>1599</v>
      </c>
      <c r="F191" s="69" t="s">
        <v>1272</v>
      </c>
      <c r="G191" s="69"/>
      <c r="H191" s="69" t="s">
        <v>1285</v>
      </c>
      <c r="I191" s="69"/>
      <c r="J191" s="70">
        <v>1000</v>
      </c>
      <c r="K191" s="70">
        <f>J191*0.7</f>
        <v>700</v>
      </c>
      <c r="L191" s="70">
        <f>J191*0.6</f>
        <v>600</v>
      </c>
      <c r="M191" s="70" t="s">
        <v>128</v>
      </c>
      <c r="N191" s="72">
        <v>0</v>
      </c>
      <c r="O191" s="73" t="s">
        <v>1544</v>
      </c>
    </row>
    <row r="192" s="48" customFormat="1" ht="36" spans="1:15">
      <c r="A192" s="67" t="s">
        <v>1600</v>
      </c>
      <c r="B192" s="68" t="s">
        <v>1601</v>
      </c>
      <c r="C192" s="23" t="s">
        <v>1602</v>
      </c>
      <c r="D192" s="69"/>
      <c r="E192" s="69"/>
      <c r="F192" s="69"/>
      <c r="G192" s="69"/>
      <c r="H192" s="69" t="s">
        <v>108</v>
      </c>
      <c r="I192" s="69"/>
      <c r="J192" s="70">
        <f>J191*0.15</f>
        <v>150</v>
      </c>
      <c r="K192" s="70">
        <f>K191*0.15</f>
        <v>105</v>
      </c>
      <c r="L192" s="70">
        <f>L191*0.15</f>
        <v>90</v>
      </c>
      <c r="M192" s="70" t="s">
        <v>128</v>
      </c>
      <c r="N192" s="72">
        <v>0</v>
      </c>
      <c r="O192" s="73" t="s">
        <v>1544</v>
      </c>
    </row>
    <row r="193" s="48" customFormat="1" ht="88" spans="1:15">
      <c r="A193" s="67">
        <v>88</v>
      </c>
      <c r="B193" s="68" t="s">
        <v>1603</v>
      </c>
      <c r="C193" s="23" t="s">
        <v>1604</v>
      </c>
      <c r="D193" s="69" t="s">
        <v>1605</v>
      </c>
      <c r="E193" s="69" t="s">
        <v>1599</v>
      </c>
      <c r="F193" s="69" t="s">
        <v>1272</v>
      </c>
      <c r="G193" s="69"/>
      <c r="H193" s="69" t="s">
        <v>1285</v>
      </c>
      <c r="I193" s="69"/>
      <c r="J193" s="70">
        <v>1950</v>
      </c>
      <c r="K193" s="70">
        <f>J193*0.7</f>
        <v>1365</v>
      </c>
      <c r="L193" s="70">
        <f>J193*0.6</f>
        <v>1170</v>
      </c>
      <c r="M193" s="70" t="s">
        <v>128</v>
      </c>
      <c r="N193" s="72">
        <v>0</v>
      </c>
      <c r="O193" s="73" t="s">
        <v>1544</v>
      </c>
    </row>
    <row r="194" s="48" customFormat="1" ht="36" spans="1:15">
      <c r="A194" s="67" t="s">
        <v>1606</v>
      </c>
      <c r="B194" s="68" t="s">
        <v>1607</v>
      </c>
      <c r="C194" s="69" t="s">
        <v>1608</v>
      </c>
      <c r="D194" s="69"/>
      <c r="E194" s="69"/>
      <c r="F194" s="69"/>
      <c r="G194" s="69"/>
      <c r="H194" s="69" t="s">
        <v>108</v>
      </c>
      <c r="I194" s="69"/>
      <c r="J194" s="70">
        <f>J193*0.15</f>
        <v>292.5</v>
      </c>
      <c r="K194" s="70">
        <f>K193*0.15</f>
        <v>204.75</v>
      </c>
      <c r="L194" s="70">
        <f>L193*0.15</f>
        <v>175.5</v>
      </c>
      <c r="M194" s="70" t="s">
        <v>128</v>
      </c>
      <c r="N194" s="72">
        <v>0</v>
      </c>
      <c r="O194" s="73" t="s">
        <v>1544</v>
      </c>
    </row>
    <row r="195" s="48" customFormat="1" ht="88" spans="1:15">
      <c r="A195" s="67">
        <v>89</v>
      </c>
      <c r="B195" s="68" t="s">
        <v>1609</v>
      </c>
      <c r="C195" s="69" t="s">
        <v>1610</v>
      </c>
      <c r="D195" s="69" t="s">
        <v>1611</v>
      </c>
      <c r="E195" s="69" t="s">
        <v>1612</v>
      </c>
      <c r="F195" s="69" t="s">
        <v>1272</v>
      </c>
      <c r="G195" s="69"/>
      <c r="H195" s="69" t="s">
        <v>1285</v>
      </c>
      <c r="I195" s="69"/>
      <c r="J195" s="70">
        <v>1000</v>
      </c>
      <c r="K195" s="70">
        <f>J195*0.7</f>
        <v>700</v>
      </c>
      <c r="L195" s="70">
        <f>J195*0.6</f>
        <v>600</v>
      </c>
      <c r="M195" s="71" t="s">
        <v>128</v>
      </c>
      <c r="N195" s="72">
        <v>0</v>
      </c>
      <c r="O195" s="73"/>
    </row>
    <row r="196" s="48" customFormat="1" ht="36" spans="1:15">
      <c r="A196" s="67" t="s">
        <v>1613</v>
      </c>
      <c r="B196" s="68" t="s">
        <v>1614</v>
      </c>
      <c r="C196" s="69" t="s">
        <v>1615</v>
      </c>
      <c r="D196" s="69"/>
      <c r="E196" s="69"/>
      <c r="F196" s="69"/>
      <c r="G196" s="69"/>
      <c r="H196" s="69" t="s">
        <v>108</v>
      </c>
      <c r="I196" s="69"/>
      <c r="J196" s="70">
        <f>J195*0.15</f>
        <v>150</v>
      </c>
      <c r="K196" s="70">
        <f>K195*0.15</f>
        <v>105</v>
      </c>
      <c r="L196" s="70">
        <f>L195*0.15</f>
        <v>90</v>
      </c>
      <c r="M196" s="40" t="s">
        <v>128</v>
      </c>
      <c r="N196" s="72">
        <v>0</v>
      </c>
      <c r="O196" s="73"/>
    </row>
    <row r="197" s="48" customFormat="1" ht="88" spans="1:15">
      <c r="A197" s="67">
        <v>90</v>
      </c>
      <c r="B197" s="68" t="s">
        <v>1616</v>
      </c>
      <c r="C197" s="69" t="s">
        <v>1617</v>
      </c>
      <c r="D197" s="69" t="s">
        <v>1618</v>
      </c>
      <c r="E197" s="69" t="s">
        <v>1612</v>
      </c>
      <c r="F197" s="69" t="s">
        <v>1272</v>
      </c>
      <c r="G197" s="69"/>
      <c r="H197" s="69" t="s">
        <v>1285</v>
      </c>
      <c r="I197" s="69"/>
      <c r="J197" s="70">
        <v>1950</v>
      </c>
      <c r="K197" s="70">
        <f>J197*0.7</f>
        <v>1365</v>
      </c>
      <c r="L197" s="70">
        <f>J197*0.6</f>
        <v>1170</v>
      </c>
      <c r="M197" s="71" t="s">
        <v>128</v>
      </c>
      <c r="N197" s="72">
        <v>0</v>
      </c>
      <c r="O197" s="73"/>
    </row>
    <row r="198" s="48" customFormat="1" ht="36" spans="1:15">
      <c r="A198" s="67" t="s">
        <v>1619</v>
      </c>
      <c r="B198" s="68" t="s">
        <v>1620</v>
      </c>
      <c r="C198" s="69" t="s">
        <v>1621</v>
      </c>
      <c r="D198" s="69"/>
      <c r="E198" s="69"/>
      <c r="F198" s="69"/>
      <c r="G198" s="69"/>
      <c r="H198" s="69" t="s">
        <v>108</v>
      </c>
      <c r="I198" s="69"/>
      <c r="J198" s="70">
        <f>J197*0.15</f>
        <v>292.5</v>
      </c>
      <c r="K198" s="70">
        <f>K197*0.15</f>
        <v>204.75</v>
      </c>
      <c r="L198" s="70">
        <f>L197*0.15</f>
        <v>175.5</v>
      </c>
      <c r="M198" s="71" t="s">
        <v>128</v>
      </c>
      <c r="N198" s="72">
        <v>0</v>
      </c>
      <c r="O198" s="73"/>
    </row>
    <row r="199" s="48" customFormat="1" ht="88" spans="1:15">
      <c r="A199" s="67">
        <v>91</v>
      </c>
      <c r="B199" s="68" t="s">
        <v>1622</v>
      </c>
      <c r="C199" s="69" t="s">
        <v>1623</v>
      </c>
      <c r="D199" s="69" t="s">
        <v>1624</v>
      </c>
      <c r="E199" s="69" t="s">
        <v>1625</v>
      </c>
      <c r="F199" s="69" t="s">
        <v>1626</v>
      </c>
      <c r="G199" s="69"/>
      <c r="H199" s="69" t="s">
        <v>1285</v>
      </c>
      <c r="I199" s="69"/>
      <c r="J199" s="70">
        <v>2000</v>
      </c>
      <c r="K199" s="70">
        <f>J199*0.7</f>
        <v>1400</v>
      </c>
      <c r="L199" s="70">
        <f>J199*0.6</f>
        <v>1200</v>
      </c>
      <c r="M199" s="71" t="s">
        <v>128</v>
      </c>
      <c r="N199" s="72">
        <v>0</v>
      </c>
      <c r="O199" s="73"/>
    </row>
    <row r="200" s="48" customFormat="1" ht="36" spans="1:15">
      <c r="A200" s="67" t="s">
        <v>1627</v>
      </c>
      <c r="B200" s="68" t="s">
        <v>1628</v>
      </c>
      <c r="C200" s="69" t="s">
        <v>1629</v>
      </c>
      <c r="D200" s="69"/>
      <c r="E200" s="69"/>
      <c r="F200" s="69"/>
      <c r="G200" s="69"/>
      <c r="H200" s="69" t="s">
        <v>108</v>
      </c>
      <c r="I200" s="69"/>
      <c r="J200" s="70">
        <f>J199*0.15</f>
        <v>300</v>
      </c>
      <c r="K200" s="70">
        <f>K199*0.15</f>
        <v>210</v>
      </c>
      <c r="L200" s="70">
        <f>L199*0.15</f>
        <v>180</v>
      </c>
      <c r="M200" s="71" t="s">
        <v>128</v>
      </c>
      <c r="N200" s="72">
        <v>0</v>
      </c>
      <c r="O200" s="73"/>
    </row>
    <row r="201" s="48" customFormat="1" ht="36" spans="1:15">
      <c r="A201" s="67" t="s">
        <v>1630</v>
      </c>
      <c r="B201" s="68" t="s">
        <v>1631</v>
      </c>
      <c r="C201" s="69" t="s">
        <v>1632</v>
      </c>
      <c r="D201" s="69"/>
      <c r="E201" s="69"/>
      <c r="F201" s="69"/>
      <c r="G201" s="69"/>
      <c r="H201" s="69" t="s">
        <v>108</v>
      </c>
      <c r="I201" s="69"/>
      <c r="J201" s="70">
        <f>J199*0.5</f>
        <v>1000</v>
      </c>
      <c r="K201" s="70">
        <f>K199*0.5</f>
        <v>700</v>
      </c>
      <c r="L201" s="70">
        <f>L199*0.5</f>
        <v>600</v>
      </c>
      <c r="M201" s="71" t="s">
        <v>128</v>
      </c>
      <c r="N201" s="72">
        <v>0</v>
      </c>
      <c r="O201" s="73"/>
    </row>
    <row r="202" s="48" customFormat="1" ht="88" spans="1:15">
      <c r="A202" s="67">
        <v>92</v>
      </c>
      <c r="B202" s="68" t="s">
        <v>1633</v>
      </c>
      <c r="C202" s="69" t="s">
        <v>1634</v>
      </c>
      <c r="D202" s="69" t="s">
        <v>1624</v>
      </c>
      <c r="E202" s="69" t="s">
        <v>1625</v>
      </c>
      <c r="F202" s="69" t="s">
        <v>1626</v>
      </c>
      <c r="G202" s="69"/>
      <c r="H202" s="69" t="s">
        <v>1285</v>
      </c>
      <c r="I202" s="69"/>
      <c r="J202" s="70">
        <v>3900</v>
      </c>
      <c r="K202" s="70">
        <f>J202*0.7</f>
        <v>2730</v>
      </c>
      <c r="L202" s="70">
        <f>J202*0.6</f>
        <v>2340</v>
      </c>
      <c r="M202" s="71" t="s">
        <v>128</v>
      </c>
      <c r="N202" s="72">
        <v>0</v>
      </c>
      <c r="O202" s="73"/>
    </row>
    <row r="203" s="48" customFormat="1" ht="36" spans="1:15">
      <c r="A203" s="67" t="s">
        <v>632</v>
      </c>
      <c r="B203" s="68" t="s">
        <v>1635</v>
      </c>
      <c r="C203" s="69" t="s">
        <v>1636</v>
      </c>
      <c r="D203" s="69"/>
      <c r="E203" s="69"/>
      <c r="F203" s="69"/>
      <c r="G203" s="69"/>
      <c r="H203" s="69" t="s">
        <v>108</v>
      </c>
      <c r="I203" s="69"/>
      <c r="J203" s="70">
        <f>J202*0.15</f>
        <v>585</v>
      </c>
      <c r="K203" s="70">
        <f>K202*0.15</f>
        <v>409.5</v>
      </c>
      <c r="L203" s="70">
        <f>L202*0.15</f>
        <v>351</v>
      </c>
      <c r="M203" s="71" t="s">
        <v>128</v>
      </c>
      <c r="N203" s="72">
        <v>0</v>
      </c>
      <c r="O203" s="73"/>
    </row>
    <row r="204" s="48" customFormat="1" ht="36" spans="1:15">
      <c r="A204" s="67" t="s">
        <v>1637</v>
      </c>
      <c r="B204" s="68" t="s">
        <v>1638</v>
      </c>
      <c r="C204" s="69" t="s">
        <v>1639</v>
      </c>
      <c r="D204" s="69"/>
      <c r="E204" s="69"/>
      <c r="F204" s="69"/>
      <c r="G204" s="69"/>
      <c r="H204" s="69" t="s">
        <v>108</v>
      </c>
      <c r="I204" s="69"/>
      <c r="J204" s="70">
        <f>J202*0.5</f>
        <v>1950</v>
      </c>
      <c r="K204" s="70">
        <f>K202*0.5</f>
        <v>1365</v>
      </c>
      <c r="L204" s="70">
        <f>L202*0.5</f>
        <v>1170</v>
      </c>
      <c r="M204" s="71" t="s">
        <v>128</v>
      </c>
      <c r="N204" s="72">
        <v>0</v>
      </c>
      <c r="O204" s="73"/>
    </row>
    <row r="205" s="48" customFormat="1" ht="106" spans="1:15">
      <c r="A205" s="67">
        <v>93</v>
      </c>
      <c r="B205" s="68" t="s">
        <v>1640</v>
      </c>
      <c r="C205" s="69" t="s">
        <v>1641</v>
      </c>
      <c r="D205" s="69" t="s">
        <v>1642</v>
      </c>
      <c r="E205" s="69" t="s">
        <v>1643</v>
      </c>
      <c r="F205" s="69" t="s">
        <v>1272</v>
      </c>
      <c r="G205" s="69"/>
      <c r="H205" s="69" t="s">
        <v>1285</v>
      </c>
      <c r="I205" s="69"/>
      <c r="J205" s="70">
        <v>1500</v>
      </c>
      <c r="K205" s="70">
        <f>J205*0.7</f>
        <v>1050</v>
      </c>
      <c r="L205" s="70">
        <f>J205*0.6</f>
        <v>900</v>
      </c>
      <c r="M205" s="71" t="s">
        <v>24</v>
      </c>
      <c r="N205" s="72">
        <v>1</v>
      </c>
      <c r="O205" s="73"/>
    </row>
    <row r="206" s="48" customFormat="1" ht="36" spans="1:15">
      <c r="A206" s="67" t="s">
        <v>641</v>
      </c>
      <c r="B206" s="68" t="s">
        <v>1644</v>
      </c>
      <c r="C206" s="69" t="s">
        <v>1645</v>
      </c>
      <c r="D206" s="69"/>
      <c r="E206" s="69"/>
      <c r="F206" s="69"/>
      <c r="G206" s="69"/>
      <c r="H206" s="69" t="s">
        <v>108</v>
      </c>
      <c r="I206" s="69"/>
      <c r="J206" s="70">
        <f>J205*0.15</f>
        <v>225</v>
      </c>
      <c r="K206" s="70">
        <f>K205*0.15</f>
        <v>157.5</v>
      </c>
      <c r="L206" s="70">
        <f>L205*0.15</f>
        <v>135</v>
      </c>
      <c r="M206" s="71" t="s">
        <v>24</v>
      </c>
      <c r="N206" s="72">
        <v>1</v>
      </c>
      <c r="O206" s="73"/>
    </row>
    <row r="207" s="48" customFormat="1" ht="106" spans="1:15">
      <c r="A207" s="67">
        <v>94</v>
      </c>
      <c r="B207" s="68" t="s">
        <v>1646</v>
      </c>
      <c r="C207" s="69" t="s">
        <v>1647</v>
      </c>
      <c r="D207" s="69" t="s">
        <v>1648</v>
      </c>
      <c r="E207" s="69" t="s">
        <v>1649</v>
      </c>
      <c r="F207" s="69" t="s">
        <v>1272</v>
      </c>
      <c r="G207" s="69"/>
      <c r="H207" s="69" t="s">
        <v>1650</v>
      </c>
      <c r="I207" s="69"/>
      <c r="J207" s="70">
        <v>2600</v>
      </c>
      <c r="K207" s="70">
        <f>J207*0.7</f>
        <v>1820</v>
      </c>
      <c r="L207" s="70">
        <f>J207*0.6</f>
        <v>1560</v>
      </c>
      <c r="M207" s="71" t="s">
        <v>24</v>
      </c>
      <c r="N207" s="72">
        <v>1</v>
      </c>
      <c r="O207" s="73"/>
    </row>
    <row r="208" s="48" customFormat="1" ht="36" spans="1:15">
      <c r="A208" s="67" t="s">
        <v>1651</v>
      </c>
      <c r="B208" s="68" t="s">
        <v>1652</v>
      </c>
      <c r="C208" s="69" t="s">
        <v>1653</v>
      </c>
      <c r="D208" s="69"/>
      <c r="E208" s="69"/>
      <c r="F208" s="69"/>
      <c r="G208" s="69"/>
      <c r="H208" s="69" t="s">
        <v>108</v>
      </c>
      <c r="I208" s="69"/>
      <c r="J208" s="70">
        <f>J207*0.15</f>
        <v>390</v>
      </c>
      <c r="K208" s="70">
        <f>K207*0.15</f>
        <v>273</v>
      </c>
      <c r="L208" s="70">
        <f>L207*0.15</f>
        <v>234</v>
      </c>
      <c r="M208" s="71" t="s">
        <v>24</v>
      </c>
      <c r="N208" s="72">
        <v>1</v>
      </c>
      <c r="O208" s="73"/>
    </row>
    <row r="209" s="53" customFormat="1" ht="106" spans="1:15">
      <c r="A209" s="67">
        <v>95</v>
      </c>
      <c r="B209" s="68" t="s">
        <v>1654</v>
      </c>
      <c r="C209" s="23" t="s">
        <v>1655</v>
      </c>
      <c r="D209" s="69" t="s">
        <v>1656</v>
      </c>
      <c r="E209" s="69" t="s">
        <v>1657</v>
      </c>
      <c r="F209" s="69" t="s">
        <v>1272</v>
      </c>
      <c r="G209" s="69"/>
      <c r="H209" s="69" t="s">
        <v>108</v>
      </c>
      <c r="I209" s="69"/>
      <c r="J209" s="70">
        <v>2200</v>
      </c>
      <c r="K209" s="70">
        <f>J209*0.7</f>
        <v>1540</v>
      </c>
      <c r="L209" s="70">
        <f>J209*0.6</f>
        <v>1320</v>
      </c>
      <c r="M209" s="70" t="s">
        <v>128</v>
      </c>
      <c r="N209" s="72">
        <v>0</v>
      </c>
      <c r="O209" s="77"/>
    </row>
    <row r="210" s="53" customFormat="1" ht="36" spans="1:15">
      <c r="A210" s="67" t="s">
        <v>1658</v>
      </c>
      <c r="B210" s="68" t="s">
        <v>1659</v>
      </c>
      <c r="C210" s="69" t="s">
        <v>1660</v>
      </c>
      <c r="D210" s="69"/>
      <c r="E210" s="69"/>
      <c r="F210" s="69"/>
      <c r="G210" s="69"/>
      <c r="H210" s="69" t="s">
        <v>108</v>
      </c>
      <c r="I210" s="69"/>
      <c r="J210" s="70">
        <f>J209*0.15</f>
        <v>330</v>
      </c>
      <c r="K210" s="70">
        <f>K209*0.15</f>
        <v>231</v>
      </c>
      <c r="L210" s="70">
        <f>L209*0.15</f>
        <v>198</v>
      </c>
      <c r="M210" s="70" t="s">
        <v>128</v>
      </c>
      <c r="N210" s="72">
        <v>0</v>
      </c>
      <c r="O210" s="77"/>
    </row>
    <row r="211" s="53" customFormat="1" ht="88" spans="1:15">
      <c r="A211" s="67">
        <v>96</v>
      </c>
      <c r="B211" s="68" t="s">
        <v>1661</v>
      </c>
      <c r="C211" s="69" t="s">
        <v>1662</v>
      </c>
      <c r="D211" s="69" t="s">
        <v>1663</v>
      </c>
      <c r="E211" s="69" t="s">
        <v>1664</v>
      </c>
      <c r="F211" s="69" t="s">
        <v>1272</v>
      </c>
      <c r="G211" s="69" t="s">
        <v>1665</v>
      </c>
      <c r="H211" s="69" t="s">
        <v>1285</v>
      </c>
      <c r="I211" s="69"/>
      <c r="J211" s="70">
        <v>1500</v>
      </c>
      <c r="K211" s="70">
        <f>J211*0.7</f>
        <v>1050</v>
      </c>
      <c r="L211" s="70">
        <f>J211*0.6</f>
        <v>900</v>
      </c>
      <c r="M211" s="70" t="s">
        <v>128</v>
      </c>
      <c r="N211" s="72">
        <v>0</v>
      </c>
      <c r="O211" s="77"/>
    </row>
    <row r="212" s="53" customFormat="1" ht="36" spans="1:15">
      <c r="A212" s="67" t="s">
        <v>1666</v>
      </c>
      <c r="B212" s="68" t="s">
        <v>1667</v>
      </c>
      <c r="C212" s="69" t="s">
        <v>1668</v>
      </c>
      <c r="D212" s="69"/>
      <c r="E212" s="69"/>
      <c r="F212" s="69"/>
      <c r="G212" s="69"/>
      <c r="H212" s="69" t="s">
        <v>108</v>
      </c>
      <c r="I212" s="69"/>
      <c r="J212" s="70">
        <f>J211*0.15</f>
        <v>225</v>
      </c>
      <c r="K212" s="70">
        <f>K211*0.15</f>
        <v>157.5</v>
      </c>
      <c r="L212" s="70">
        <f>L211*0.15</f>
        <v>135</v>
      </c>
      <c r="M212" s="70" t="s">
        <v>128</v>
      </c>
      <c r="N212" s="72">
        <v>0</v>
      </c>
      <c r="O212" s="77"/>
    </row>
    <row r="213" s="53" customFormat="1" ht="36" spans="1:15">
      <c r="A213" s="67" t="s">
        <v>657</v>
      </c>
      <c r="B213" s="68" t="s">
        <v>1669</v>
      </c>
      <c r="C213" s="69" t="s">
        <v>1670</v>
      </c>
      <c r="D213" s="69"/>
      <c r="E213" s="69"/>
      <c r="F213" s="69"/>
      <c r="G213" s="69"/>
      <c r="H213" s="69" t="s">
        <v>1285</v>
      </c>
      <c r="I213" s="69"/>
      <c r="J213" s="70">
        <v>1500</v>
      </c>
      <c r="K213" s="70">
        <f>J213*0.7</f>
        <v>1050</v>
      </c>
      <c r="L213" s="70">
        <f>J213*0.6</f>
        <v>900</v>
      </c>
      <c r="M213" s="70" t="s">
        <v>128</v>
      </c>
      <c r="N213" s="72">
        <v>0</v>
      </c>
      <c r="O213" s="77"/>
    </row>
    <row r="214" s="53" customFormat="1" ht="88" spans="1:15">
      <c r="A214" s="67">
        <v>97</v>
      </c>
      <c r="B214" s="68" t="s">
        <v>1671</v>
      </c>
      <c r="C214" s="69" t="s">
        <v>1672</v>
      </c>
      <c r="D214" s="69" t="s">
        <v>1673</v>
      </c>
      <c r="E214" s="69" t="s">
        <v>1674</v>
      </c>
      <c r="F214" s="69" t="s">
        <v>1272</v>
      </c>
      <c r="G214" s="69"/>
      <c r="H214" s="69" t="s">
        <v>1675</v>
      </c>
      <c r="I214" s="69"/>
      <c r="J214" s="70">
        <v>1500</v>
      </c>
      <c r="K214" s="70">
        <f>J214*0.7</f>
        <v>1050</v>
      </c>
      <c r="L214" s="70">
        <f>J214*0.6</f>
        <v>900</v>
      </c>
      <c r="M214" s="70" t="s">
        <v>128</v>
      </c>
      <c r="N214" s="72">
        <v>0</v>
      </c>
      <c r="O214" s="77"/>
    </row>
    <row r="215" s="48" customFormat="1" ht="36" spans="1:15">
      <c r="A215" s="67" t="s">
        <v>664</v>
      </c>
      <c r="B215" s="68" t="s">
        <v>1676</v>
      </c>
      <c r="C215" s="69" t="s">
        <v>1677</v>
      </c>
      <c r="D215" s="69"/>
      <c r="E215" s="69"/>
      <c r="F215" s="69"/>
      <c r="G215" s="69"/>
      <c r="H215" s="69" t="s">
        <v>108</v>
      </c>
      <c r="I215" s="69"/>
      <c r="J215" s="70">
        <f>J214*0.15</f>
        <v>225</v>
      </c>
      <c r="K215" s="70">
        <f>K214*0.15</f>
        <v>157.5</v>
      </c>
      <c r="L215" s="70">
        <f>L214*0.15</f>
        <v>135</v>
      </c>
      <c r="M215" s="70" t="s">
        <v>128</v>
      </c>
      <c r="N215" s="72">
        <v>0</v>
      </c>
      <c r="O215" s="73"/>
    </row>
    <row r="216" s="48" customFormat="1" ht="88" spans="1:15">
      <c r="A216" s="67">
        <v>98</v>
      </c>
      <c r="B216" s="68" t="s">
        <v>1678</v>
      </c>
      <c r="C216" s="69" t="s">
        <v>1679</v>
      </c>
      <c r="D216" s="69" t="s">
        <v>1680</v>
      </c>
      <c r="E216" s="69" t="s">
        <v>1681</v>
      </c>
      <c r="F216" s="69" t="s">
        <v>1272</v>
      </c>
      <c r="G216" s="69"/>
      <c r="H216" s="69" t="s">
        <v>1675</v>
      </c>
      <c r="I216" s="69"/>
      <c r="J216" s="70">
        <v>1950</v>
      </c>
      <c r="K216" s="70">
        <f>J216*0.7</f>
        <v>1365</v>
      </c>
      <c r="L216" s="70">
        <f>J216*0.6</f>
        <v>1170</v>
      </c>
      <c r="M216" s="70" t="s">
        <v>128</v>
      </c>
      <c r="N216" s="72">
        <v>0</v>
      </c>
      <c r="O216" s="73"/>
    </row>
    <row r="217" s="48" customFormat="1" ht="36" spans="1:15">
      <c r="A217" s="67" t="s">
        <v>1682</v>
      </c>
      <c r="B217" s="68" t="s">
        <v>1683</v>
      </c>
      <c r="C217" s="69" t="s">
        <v>1684</v>
      </c>
      <c r="D217" s="69"/>
      <c r="E217" s="69"/>
      <c r="F217" s="69"/>
      <c r="G217" s="69"/>
      <c r="H217" s="69" t="s">
        <v>108</v>
      </c>
      <c r="I217" s="69"/>
      <c r="J217" s="70">
        <f>J216*0.15</f>
        <v>292.5</v>
      </c>
      <c r="K217" s="70">
        <f>K216*0.15</f>
        <v>204.75</v>
      </c>
      <c r="L217" s="70">
        <f>L216*0.15</f>
        <v>175.5</v>
      </c>
      <c r="M217" s="70" t="s">
        <v>128</v>
      </c>
      <c r="N217" s="72">
        <v>0</v>
      </c>
      <c r="O217" s="73"/>
    </row>
    <row r="218" s="48" customFormat="1" ht="88" spans="1:15">
      <c r="A218" s="67">
        <v>99</v>
      </c>
      <c r="B218" s="68" t="s">
        <v>1685</v>
      </c>
      <c r="C218" s="69" t="s">
        <v>1686</v>
      </c>
      <c r="D218" s="69" t="s">
        <v>1687</v>
      </c>
      <c r="E218" s="69" t="s">
        <v>1688</v>
      </c>
      <c r="F218" s="69" t="s">
        <v>1272</v>
      </c>
      <c r="G218" s="69"/>
      <c r="H218" s="69" t="s">
        <v>1675</v>
      </c>
      <c r="I218" s="69"/>
      <c r="J218" s="70">
        <v>1950</v>
      </c>
      <c r="K218" s="70">
        <f>J218*0.7</f>
        <v>1365</v>
      </c>
      <c r="L218" s="70">
        <f>J218*0.6</f>
        <v>1170</v>
      </c>
      <c r="M218" s="70" t="s">
        <v>128</v>
      </c>
      <c r="N218" s="72">
        <v>0</v>
      </c>
      <c r="O218" s="73"/>
    </row>
    <row r="219" s="48" customFormat="1" ht="36" spans="1:15">
      <c r="A219" s="67" t="s">
        <v>1689</v>
      </c>
      <c r="B219" s="68" t="s">
        <v>1690</v>
      </c>
      <c r="C219" s="69" t="s">
        <v>1691</v>
      </c>
      <c r="D219" s="69"/>
      <c r="E219" s="69"/>
      <c r="F219" s="69"/>
      <c r="G219" s="69"/>
      <c r="H219" s="69" t="s">
        <v>108</v>
      </c>
      <c r="I219" s="69"/>
      <c r="J219" s="70">
        <f>J218*0.15</f>
        <v>292.5</v>
      </c>
      <c r="K219" s="70">
        <f>K218*0.15</f>
        <v>204.75</v>
      </c>
      <c r="L219" s="70">
        <f>L218*0.15</f>
        <v>175.5</v>
      </c>
      <c r="M219" s="70" t="s">
        <v>128</v>
      </c>
      <c r="N219" s="72">
        <v>0</v>
      </c>
      <c r="O219" s="73"/>
    </row>
    <row r="220" s="48" customFormat="1" ht="88" spans="1:15">
      <c r="A220" s="67">
        <v>100</v>
      </c>
      <c r="B220" s="68" t="s">
        <v>1692</v>
      </c>
      <c r="C220" s="69" t="s">
        <v>1693</v>
      </c>
      <c r="D220" s="69" t="s">
        <v>1694</v>
      </c>
      <c r="E220" s="69" t="s">
        <v>1695</v>
      </c>
      <c r="F220" s="69" t="s">
        <v>1272</v>
      </c>
      <c r="G220" s="69"/>
      <c r="H220" s="69" t="s">
        <v>1675</v>
      </c>
      <c r="I220" s="69"/>
      <c r="J220" s="70">
        <v>1300</v>
      </c>
      <c r="K220" s="70">
        <f>J220*0.7</f>
        <v>910</v>
      </c>
      <c r="L220" s="70">
        <f>J220*0.6</f>
        <v>780</v>
      </c>
      <c r="M220" s="71" t="s">
        <v>24</v>
      </c>
      <c r="N220" s="72">
        <v>1</v>
      </c>
      <c r="O220" s="73"/>
    </row>
    <row r="221" s="53" customFormat="1" ht="36" spans="1:15">
      <c r="A221" s="67" t="s">
        <v>686</v>
      </c>
      <c r="B221" s="68" t="s">
        <v>1696</v>
      </c>
      <c r="C221" s="69" t="s">
        <v>1697</v>
      </c>
      <c r="D221" s="69"/>
      <c r="E221" s="69"/>
      <c r="F221" s="69"/>
      <c r="G221" s="69"/>
      <c r="H221" s="69" t="s">
        <v>108</v>
      </c>
      <c r="I221" s="69"/>
      <c r="J221" s="70">
        <f>J220*0.15</f>
        <v>195</v>
      </c>
      <c r="K221" s="70">
        <f>K220*0.15</f>
        <v>136.5</v>
      </c>
      <c r="L221" s="70">
        <f>L220*0.15</f>
        <v>117</v>
      </c>
      <c r="M221" s="71" t="s">
        <v>24</v>
      </c>
      <c r="N221" s="72">
        <v>1</v>
      </c>
      <c r="O221" s="77"/>
    </row>
    <row r="222" s="53" customFormat="1" ht="88" spans="1:15">
      <c r="A222" s="67">
        <v>101</v>
      </c>
      <c r="B222" s="68" t="s">
        <v>1698</v>
      </c>
      <c r="C222" s="69" t="s">
        <v>1699</v>
      </c>
      <c r="D222" s="69" t="s">
        <v>1700</v>
      </c>
      <c r="E222" s="69" t="s">
        <v>1701</v>
      </c>
      <c r="F222" s="69" t="s">
        <v>1272</v>
      </c>
      <c r="G222" s="69"/>
      <c r="H222" s="69" t="s">
        <v>1675</v>
      </c>
      <c r="I222" s="69"/>
      <c r="J222" s="70">
        <v>1100</v>
      </c>
      <c r="K222" s="70">
        <f>J222*0.7</f>
        <v>770</v>
      </c>
      <c r="L222" s="70">
        <f>J222*0.6</f>
        <v>660</v>
      </c>
      <c r="M222" s="70" t="s">
        <v>128</v>
      </c>
      <c r="N222" s="72">
        <v>0</v>
      </c>
      <c r="O222" s="77"/>
    </row>
    <row r="223" s="48" customFormat="1" ht="36" spans="1:15">
      <c r="A223" s="67" t="s">
        <v>697</v>
      </c>
      <c r="B223" s="68" t="s">
        <v>1702</v>
      </c>
      <c r="C223" s="69" t="s">
        <v>1703</v>
      </c>
      <c r="D223" s="69"/>
      <c r="E223" s="69"/>
      <c r="F223" s="69"/>
      <c r="G223" s="69"/>
      <c r="H223" s="69" t="s">
        <v>108</v>
      </c>
      <c r="I223" s="69"/>
      <c r="J223" s="70">
        <f>J222*0.15</f>
        <v>165</v>
      </c>
      <c r="K223" s="70">
        <f>K222*0.15</f>
        <v>115.5</v>
      </c>
      <c r="L223" s="70">
        <f>L222*0.15</f>
        <v>99</v>
      </c>
      <c r="M223" s="71" t="s">
        <v>128</v>
      </c>
      <c r="N223" s="72">
        <v>0</v>
      </c>
      <c r="O223" s="73"/>
    </row>
    <row r="224" s="48" customFormat="1" ht="88" spans="1:15">
      <c r="A224" s="67">
        <v>102</v>
      </c>
      <c r="B224" s="68" t="s">
        <v>1704</v>
      </c>
      <c r="C224" s="69" t="s">
        <v>1705</v>
      </c>
      <c r="D224" s="69" t="s">
        <v>1706</v>
      </c>
      <c r="E224" s="69" t="s">
        <v>1707</v>
      </c>
      <c r="F224" s="69" t="s">
        <v>1272</v>
      </c>
      <c r="G224" s="69"/>
      <c r="H224" s="69" t="s">
        <v>1675</v>
      </c>
      <c r="I224" s="69"/>
      <c r="J224" s="70">
        <v>1000</v>
      </c>
      <c r="K224" s="70">
        <f>J224*0.7</f>
        <v>700</v>
      </c>
      <c r="L224" s="70">
        <f>J224*0.6</f>
        <v>600</v>
      </c>
      <c r="M224" s="71" t="s">
        <v>128</v>
      </c>
      <c r="N224" s="72">
        <v>0</v>
      </c>
      <c r="O224" s="73"/>
    </row>
    <row r="225" s="48" customFormat="1" ht="36" spans="1:15">
      <c r="A225" s="67" t="s">
        <v>708</v>
      </c>
      <c r="B225" s="68" t="s">
        <v>1708</v>
      </c>
      <c r="C225" s="69" t="s">
        <v>1709</v>
      </c>
      <c r="D225" s="69"/>
      <c r="E225" s="69"/>
      <c r="F225" s="69"/>
      <c r="G225" s="69"/>
      <c r="H225" s="69" t="s">
        <v>108</v>
      </c>
      <c r="I225" s="69"/>
      <c r="J225" s="70">
        <f>J224*0.15</f>
        <v>150</v>
      </c>
      <c r="K225" s="70">
        <f>K224*0.15</f>
        <v>105</v>
      </c>
      <c r="L225" s="70">
        <f>L224*0.15</f>
        <v>90</v>
      </c>
      <c r="M225" s="71" t="s">
        <v>128</v>
      </c>
      <c r="N225" s="72">
        <v>0</v>
      </c>
      <c r="O225" s="73"/>
    </row>
    <row r="226" s="48" customFormat="1" ht="88" spans="1:15">
      <c r="A226" s="67">
        <v>103</v>
      </c>
      <c r="B226" s="68" t="s">
        <v>1710</v>
      </c>
      <c r="C226" s="23" t="s">
        <v>1711</v>
      </c>
      <c r="D226" s="69" t="s">
        <v>1712</v>
      </c>
      <c r="E226" s="69" t="s">
        <v>1688</v>
      </c>
      <c r="F226" s="69" t="s">
        <v>1272</v>
      </c>
      <c r="G226" s="69"/>
      <c r="H226" s="69" t="s">
        <v>1675</v>
      </c>
      <c r="I226" s="78"/>
      <c r="J226" s="70">
        <v>1950</v>
      </c>
      <c r="K226" s="70">
        <f>J226*0.7</f>
        <v>1365</v>
      </c>
      <c r="L226" s="70">
        <f>J226*0.6</f>
        <v>1170</v>
      </c>
      <c r="M226" s="70" t="s">
        <v>128</v>
      </c>
      <c r="N226" s="72">
        <v>0</v>
      </c>
      <c r="O226" s="73" t="s">
        <v>1544</v>
      </c>
    </row>
    <row r="227" s="48" customFormat="1" ht="36" spans="1:15">
      <c r="A227" s="67" t="s">
        <v>718</v>
      </c>
      <c r="B227" s="68" t="s">
        <v>1713</v>
      </c>
      <c r="C227" s="69" t="s">
        <v>1714</v>
      </c>
      <c r="D227" s="69"/>
      <c r="E227" s="69"/>
      <c r="F227" s="69"/>
      <c r="G227" s="69"/>
      <c r="H227" s="69" t="s">
        <v>108</v>
      </c>
      <c r="I227" s="78"/>
      <c r="J227" s="70">
        <f>J226*0.15</f>
        <v>292.5</v>
      </c>
      <c r="K227" s="70">
        <f>K226*0.15</f>
        <v>204.75</v>
      </c>
      <c r="L227" s="70">
        <f>L226*0.15</f>
        <v>175.5</v>
      </c>
      <c r="M227" s="70" t="s">
        <v>128</v>
      </c>
      <c r="N227" s="72">
        <v>0</v>
      </c>
      <c r="O227" s="73" t="s">
        <v>1544</v>
      </c>
    </row>
    <row r="228" s="48" customFormat="1" ht="88" spans="1:15">
      <c r="A228" s="67">
        <v>104</v>
      </c>
      <c r="B228" s="68" t="s">
        <v>1715</v>
      </c>
      <c r="C228" s="69" t="s">
        <v>1716</v>
      </c>
      <c r="D228" s="69" t="s">
        <v>1717</v>
      </c>
      <c r="E228" s="69" t="s">
        <v>1718</v>
      </c>
      <c r="F228" s="69" t="s">
        <v>1272</v>
      </c>
      <c r="G228" s="69"/>
      <c r="H228" s="69" t="s">
        <v>1675</v>
      </c>
      <c r="I228" s="69"/>
      <c r="J228" s="70">
        <v>1950</v>
      </c>
      <c r="K228" s="70">
        <f>J228*0.7</f>
        <v>1365</v>
      </c>
      <c r="L228" s="70">
        <f>J228*0.6</f>
        <v>1170</v>
      </c>
      <c r="M228" s="71" t="s">
        <v>128</v>
      </c>
      <c r="N228" s="72">
        <v>0</v>
      </c>
      <c r="O228" s="73"/>
    </row>
    <row r="229" s="48" customFormat="1" ht="36" spans="1:15">
      <c r="A229" s="67" t="s">
        <v>726</v>
      </c>
      <c r="B229" s="68" t="s">
        <v>1719</v>
      </c>
      <c r="C229" s="69" t="s">
        <v>1720</v>
      </c>
      <c r="D229" s="69"/>
      <c r="E229" s="69"/>
      <c r="F229" s="69"/>
      <c r="G229" s="69"/>
      <c r="H229" s="69" t="s">
        <v>108</v>
      </c>
      <c r="I229" s="69"/>
      <c r="J229" s="70">
        <f>J228*0.15</f>
        <v>292.5</v>
      </c>
      <c r="K229" s="70">
        <f>K228*0.15</f>
        <v>204.75</v>
      </c>
      <c r="L229" s="70">
        <f>L228*0.15</f>
        <v>175.5</v>
      </c>
      <c r="M229" s="71" t="s">
        <v>128</v>
      </c>
      <c r="N229" s="72">
        <v>0</v>
      </c>
      <c r="O229" s="73"/>
    </row>
    <row r="230" s="48" customFormat="1" ht="88" spans="1:15">
      <c r="A230" s="67">
        <v>105</v>
      </c>
      <c r="B230" s="68" t="s">
        <v>1721</v>
      </c>
      <c r="C230" s="23" t="s">
        <v>1722</v>
      </c>
      <c r="D230" s="69" t="s">
        <v>1723</v>
      </c>
      <c r="E230" s="69" t="s">
        <v>1724</v>
      </c>
      <c r="F230" s="69" t="s">
        <v>1272</v>
      </c>
      <c r="G230" s="69"/>
      <c r="H230" s="69" t="s">
        <v>1675</v>
      </c>
      <c r="I230" s="69"/>
      <c r="J230" s="70">
        <v>1200</v>
      </c>
      <c r="K230" s="70">
        <f>J230*0.7</f>
        <v>840</v>
      </c>
      <c r="L230" s="70">
        <f>J230*0.6</f>
        <v>720</v>
      </c>
      <c r="M230" s="71" t="s">
        <v>24</v>
      </c>
      <c r="N230" s="72">
        <v>1</v>
      </c>
      <c r="O230" s="73"/>
    </row>
    <row r="231" s="48" customFormat="1" ht="36" spans="1:15">
      <c r="A231" s="67" t="s">
        <v>734</v>
      </c>
      <c r="B231" s="68" t="s">
        <v>1725</v>
      </c>
      <c r="C231" s="69" t="s">
        <v>1726</v>
      </c>
      <c r="D231" s="69"/>
      <c r="E231" s="69"/>
      <c r="F231" s="69"/>
      <c r="G231" s="69"/>
      <c r="H231" s="69" t="s">
        <v>108</v>
      </c>
      <c r="I231" s="69"/>
      <c r="J231" s="70">
        <f>J230*0.15</f>
        <v>180</v>
      </c>
      <c r="K231" s="70">
        <f>K230*0.15</f>
        <v>126</v>
      </c>
      <c r="L231" s="70">
        <f>L230*0.15</f>
        <v>108</v>
      </c>
      <c r="M231" s="71" t="s">
        <v>24</v>
      </c>
      <c r="N231" s="72">
        <v>1</v>
      </c>
      <c r="O231" s="73"/>
    </row>
    <row r="232" s="48" customFormat="1" ht="88" spans="1:15">
      <c r="A232" s="67">
        <v>106</v>
      </c>
      <c r="B232" s="68" t="s">
        <v>1727</v>
      </c>
      <c r="C232" s="69" t="s">
        <v>1728</v>
      </c>
      <c r="D232" s="69" t="s">
        <v>1729</v>
      </c>
      <c r="E232" s="69" t="s">
        <v>1730</v>
      </c>
      <c r="F232" s="69" t="s">
        <v>1272</v>
      </c>
      <c r="G232" s="69"/>
      <c r="H232" s="69" t="s">
        <v>108</v>
      </c>
      <c r="I232" s="69" t="s">
        <v>1731</v>
      </c>
      <c r="J232" s="70">
        <v>1100</v>
      </c>
      <c r="K232" s="70">
        <f>J232*0.7</f>
        <v>770</v>
      </c>
      <c r="L232" s="70">
        <f>J232*0.6</f>
        <v>660</v>
      </c>
      <c r="M232" s="71" t="s">
        <v>128</v>
      </c>
      <c r="N232" s="72">
        <v>0</v>
      </c>
      <c r="O232" s="73"/>
    </row>
    <row r="233" s="48" customFormat="1" ht="36" spans="1:15">
      <c r="A233" s="67" t="s">
        <v>1732</v>
      </c>
      <c r="B233" s="68" t="s">
        <v>1733</v>
      </c>
      <c r="C233" s="69" t="s">
        <v>1734</v>
      </c>
      <c r="D233" s="69"/>
      <c r="E233" s="69"/>
      <c r="F233" s="69"/>
      <c r="G233" s="69"/>
      <c r="H233" s="69" t="s">
        <v>108</v>
      </c>
      <c r="I233" s="69"/>
      <c r="J233" s="70">
        <f>J232*0.15</f>
        <v>165</v>
      </c>
      <c r="K233" s="70">
        <f>K232*0.15</f>
        <v>115.5</v>
      </c>
      <c r="L233" s="70">
        <f>L232*0.15</f>
        <v>99</v>
      </c>
      <c r="M233" s="71" t="s">
        <v>128</v>
      </c>
      <c r="N233" s="72">
        <v>0</v>
      </c>
      <c r="O233" s="73"/>
    </row>
    <row r="234" s="48" customFormat="1" ht="176" spans="1:15">
      <c r="A234" s="67">
        <v>107</v>
      </c>
      <c r="B234" s="68" t="s">
        <v>1735</v>
      </c>
      <c r="C234" s="69" t="s">
        <v>1736</v>
      </c>
      <c r="D234" s="69" t="s">
        <v>1737</v>
      </c>
      <c r="E234" s="69" t="s">
        <v>1730</v>
      </c>
      <c r="F234" s="69" t="s">
        <v>1272</v>
      </c>
      <c r="G234" s="69"/>
      <c r="H234" s="69" t="s">
        <v>108</v>
      </c>
      <c r="I234" s="69" t="s">
        <v>1738</v>
      </c>
      <c r="J234" s="70">
        <v>2500</v>
      </c>
      <c r="K234" s="70">
        <f>J234*0.7</f>
        <v>1750</v>
      </c>
      <c r="L234" s="70">
        <f>J234*0.6</f>
        <v>1500</v>
      </c>
      <c r="M234" s="71" t="s">
        <v>128</v>
      </c>
      <c r="N234" s="72">
        <v>0</v>
      </c>
      <c r="O234" s="73"/>
    </row>
    <row r="235" s="55" customFormat="1" ht="36" spans="1:15">
      <c r="A235" s="67" t="s">
        <v>1739</v>
      </c>
      <c r="B235" s="68" t="s">
        <v>1740</v>
      </c>
      <c r="C235" s="69" t="s">
        <v>1741</v>
      </c>
      <c r="D235" s="69"/>
      <c r="E235" s="69"/>
      <c r="F235" s="69"/>
      <c r="G235" s="69"/>
      <c r="H235" s="69" t="s">
        <v>108</v>
      </c>
      <c r="I235" s="69"/>
      <c r="J235" s="70">
        <f>J234*0.15</f>
        <v>375</v>
      </c>
      <c r="K235" s="70">
        <f>K234*0.15</f>
        <v>262.5</v>
      </c>
      <c r="L235" s="70">
        <f>L234*0.15</f>
        <v>225</v>
      </c>
      <c r="M235" s="71" t="s">
        <v>128</v>
      </c>
      <c r="N235" s="72">
        <v>0</v>
      </c>
      <c r="O235" s="10"/>
    </row>
    <row r="236" s="55" customFormat="1" ht="88" spans="1:15">
      <c r="A236" s="67">
        <v>108</v>
      </c>
      <c r="B236" s="68" t="s">
        <v>1742</v>
      </c>
      <c r="C236" s="69" t="s">
        <v>1743</v>
      </c>
      <c r="D236" s="69" t="s">
        <v>1744</v>
      </c>
      <c r="E236" s="69" t="s">
        <v>1745</v>
      </c>
      <c r="F236" s="69" t="s">
        <v>1272</v>
      </c>
      <c r="G236" s="69"/>
      <c r="H236" s="69" t="s">
        <v>1025</v>
      </c>
      <c r="I236" s="69" t="s">
        <v>1746</v>
      </c>
      <c r="J236" s="70">
        <v>1800</v>
      </c>
      <c r="K236" s="70">
        <f>J236*0.7</f>
        <v>1260</v>
      </c>
      <c r="L236" s="70">
        <f>J236*0.6</f>
        <v>1080</v>
      </c>
      <c r="M236" s="79" t="s">
        <v>128</v>
      </c>
      <c r="N236" s="72">
        <v>0</v>
      </c>
      <c r="O236" s="10"/>
    </row>
    <row r="237" s="55" customFormat="1" ht="36" spans="1:15">
      <c r="A237" s="67" t="s">
        <v>1747</v>
      </c>
      <c r="B237" s="68" t="s">
        <v>1748</v>
      </c>
      <c r="C237" s="69" t="s">
        <v>1749</v>
      </c>
      <c r="D237" s="69"/>
      <c r="E237" s="69"/>
      <c r="F237" s="69"/>
      <c r="G237" s="69"/>
      <c r="H237" s="69" t="s">
        <v>108</v>
      </c>
      <c r="I237" s="69"/>
      <c r="J237" s="70">
        <f>J236*0.15</f>
        <v>270</v>
      </c>
      <c r="K237" s="70">
        <f>K236*0.15</f>
        <v>189</v>
      </c>
      <c r="L237" s="70">
        <f>L236*0.15</f>
        <v>162</v>
      </c>
      <c r="M237" s="79" t="s">
        <v>128</v>
      </c>
      <c r="N237" s="72">
        <v>0</v>
      </c>
      <c r="O237" s="10"/>
    </row>
    <row r="238" s="55" customFormat="1" ht="88" spans="1:15">
      <c r="A238" s="67">
        <v>109</v>
      </c>
      <c r="B238" s="68" t="s">
        <v>1750</v>
      </c>
      <c r="C238" s="69" t="s">
        <v>1751</v>
      </c>
      <c r="D238" s="69" t="s">
        <v>1752</v>
      </c>
      <c r="E238" s="69" t="s">
        <v>1753</v>
      </c>
      <c r="F238" s="69" t="s">
        <v>1272</v>
      </c>
      <c r="G238" s="69"/>
      <c r="H238" s="69" t="s">
        <v>108</v>
      </c>
      <c r="I238" s="69"/>
      <c r="J238" s="70">
        <v>2200</v>
      </c>
      <c r="K238" s="70">
        <f>J238*0.7</f>
        <v>1540</v>
      </c>
      <c r="L238" s="70">
        <f>J238*0.6</f>
        <v>1320</v>
      </c>
      <c r="M238" s="71" t="s">
        <v>24</v>
      </c>
      <c r="N238" s="72">
        <v>1</v>
      </c>
      <c r="O238" s="10"/>
    </row>
    <row r="239" s="55" customFormat="1" ht="53" customHeight="1" spans="1:15">
      <c r="A239" s="80" t="s">
        <v>1754</v>
      </c>
      <c r="B239" s="81" t="s">
        <v>1755</v>
      </c>
      <c r="C239" s="82" t="s">
        <v>1756</v>
      </c>
      <c r="D239" s="82"/>
      <c r="E239" s="82"/>
      <c r="F239" s="82"/>
      <c r="G239" s="82"/>
      <c r="H239" s="82" t="s">
        <v>108</v>
      </c>
      <c r="I239" s="82"/>
      <c r="J239" s="70">
        <f>J238*0.15</f>
        <v>330</v>
      </c>
      <c r="K239" s="70">
        <f>K238*0.15</f>
        <v>231</v>
      </c>
      <c r="L239" s="70">
        <f>L238*0.15</f>
        <v>198</v>
      </c>
      <c r="M239" s="83" t="s">
        <v>24</v>
      </c>
      <c r="N239" s="84">
        <v>1</v>
      </c>
      <c r="O239" s="85"/>
    </row>
    <row r="240" s="48" customFormat="1" ht="408" customHeight="1" spans="1:15">
      <c r="A240" s="86" t="s">
        <v>1757</v>
      </c>
      <c r="B240" s="87"/>
      <c r="C240" s="87"/>
      <c r="D240" s="87"/>
      <c r="E240" s="87"/>
      <c r="F240" s="87"/>
      <c r="G240" s="87"/>
      <c r="H240" s="87"/>
      <c r="I240" s="87"/>
      <c r="J240" s="87"/>
      <c r="K240" s="87"/>
      <c r="L240" s="87"/>
      <c r="M240" s="87"/>
      <c r="N240" s="87"/>
      <c r="O240" s="88"/>
    </row>
    <row r="241" s="55" customFormat="1" spans="1:15">
      <c r="A241" s="89"/>
      <c r="B241" s="89"/>
      <c r="C241" s="90"/>
      <c r="D241" s="91"/>
      <c r="E241" s="91"/>
      <c r="F241" s="91"/>
      <c r="G241" s="90"/>
      <c r="H241" s="91"/>
      <c r="I241" s="90"/>
      <c r="J241" s="91"/>
      <c r="K241" s="91"/>
      <c r="L241" s="91"/>
      <c r="M241" s="59"/>
      <c r="N241" s="59"/>
      <c r="O241" s="2"/>
    </row>
    <row r="242" s="55" customFormat="1" spans="1:15">
      <c r="A242" s="89"/>
      <c r="B242" s="89"/>
      <c r="C242" s="90"/>
      <c r="D242" s="91"/>
      <c r="E242" s="91"/>
      <c r="F242" s="91"/>
      <c r="G242" s="90"/>
      <c r="H242" s="91"/>
      <c r="I242" s="90"/>
      <c r="J242" s="91"/>
      <c r="K242" s="91"/>
      <c r="L242" s="91"/>
      <c r="M242" s="59"/>
      <c r="N242" s="59"/>
      <c r="O242" s="2"/>
    </row>
    <row r="243" s="55" customFormat="1" spans="1:15">
      <c r="A243" s="89"/>
      <c r="B243" s="89"/>
      <c r="C243" s="90"/>
      <c r="D243" s="91"/>
      <c r="E243" s="91"/>
      <c r="F243" s="91"/>
      <c r="G243" s="90"/>
      <c r="H243" s="91"/>
      <c r="I243" s="90"/>
      <c r="J243" s="91"/>
      <c r="K243" s="91"/>
      <c r="L243" s="91"/>
      <c r="M243" s="59"/>
      <c r="N243" s="59"/>
      <c r="O243" s="2"/>
    </row>
    <row r="244" s="55" customFormat="1" spans="1:15">
      <c r="A244" s="89"/>
      <c r="B244" s="89"/>
      <c r="C244" s="90"/>
      <c r="D244" s="91"/>
      <c r="E244" s="91"/>
      <c r="F244" s="91"/>
      <c r="G244" s="90"/>
      <c r="H244" s="91"/>
      <c r="I244" s="90"/>
      <c r="J244" s="91"/>
      <c r="K244" s="91"/>
      <c r="L244" s="91"/>
      <c r="M244" s="59"/>
      <c r="N244" s="59"/>
      <c r="O244" s="2"/>
    </row>
    <row r="245" s="55" customFormat="1" spans="1:15">
      <c r="A245" s="89"/>
      <c r="B245" s="89"/>
      <c r="C245" s="90"/>
      <c r="D245" s="91"/>
      <c r="E245" s="91"/>
      <c r="F245" s="91"/>
      <c r="G245" s="90"/>
      <c r="H245" s="91"/>
      <c r="I245" s="90"/>
      <c r="J245" s="91"/>
      <c r="K245" s="91"/>
      <c r="L245" s="91"/>
      <c r="M245" s="59"/>
      <c r="N245" s="59"/>
      <c r="O245" s="2"/>
    </row>
    <row r="246" s="55" customFormat="1" spans="1:15">
      <c r="A246" s="89"/>
      <c r="B246" s="89"/>
      <c r="C246" s="90"/>
      <c r="D246" s="91"/>
      <c r="E246" s="91"/>
      <c r="F246" s="91"/>
      <c r="G246" s="90"/>
      <c r="H246" s="91"/>
      <c r="I246" s="90"/>
      <c r="J246" s="91"/>
      <c r="K246" s="91"/>
      <c r="L246" s="91"/>
      <c r="M246" s="59"/>
      <c r="N246" s="59"/>
      <c r="O246" s="2"/>
    </row>
    <row r="247" s="55" customFormat="1" spans="1:15">
      <c r="A247" s="89"/>
      <c r="B247" s="89"/>
      <c r="C247" s="90"/>
      <c r="D247" s="91"/>
      <c r="E247" s="91"/>
      <c r="F247" s="91"/>
      <c r="G247" s="90"/>
      <c r="H247" s="91"/>
      <c r="I247" s="90"/>
      <c r="J247" s="91"/>
      <c r="K247" s="91"/>
      <c r="L247" s="91"/>
      <c r="M247" s="59"/>
      <c r="N247" s="59"/>
      <c r="O247" s="2"/>
    </row>
  </sheetData>
  <autoFilter xmlns:etc="http://www.wps.cn/officeDocument/2017/etCustomData" ref="A3:O240" etc:filterBottomFollowUsedRange="0">
    <extLst/>
  </autoFilter>
  <mergeCells count="16">
    <mergeCell ref="A1:L1"/>
    <mergeCell ref="A2:O2"/>
    <mergeCell ref="J3:L3"/>
    <mergeCell ref="A240:O240"/>
    <mergeCell ref="A3:A4"/>
    <mergeCell ref="B3:B4"/>
    <mergeCell ref="C3:C4"/>
    <mergeCell ref="D3:D4"/>
    <mergeCell ref="E3:E4"/>
    <mergeCell ref="F3:F4"/>
    <mergeCell ref="G3:G4"/>
    <mergeCell ref="H3:H4"/>
    <mergeCell ref="I3:I4"/>
    <mergeCell ref="M3:M4"/>
    <mergeCell ref="N3:N4"/>
    <mergeCell ref="O3:O4"/>
  </mergeCells>
  <pageMargins left="0.75" right="0.75" top="1" bottom="1" header="0.5" footer="0.5"/>
  <pageSetup paperSize="9" scale="61"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3"/>
  <sheetViews>
    <sheetView workbookViewId="0">
      <selection activeCell="A1" sqref="A1"/>
    </sheetView>
  </sheetViews>
  <sheetFormatPr defaultColWidth="8.88461538461539" defaultRowHeight="17.6"/>
  <cols>
    <col min="1" max="1" width="8.88461538461539" style="2"/>
    <col min="2" max="2" width="8.88461538461539" style="1"/>
    <col min="3" max="3" width="36.6634615384615" style="1" customWidth="1"/>
    <col min="4" max="4" width="26.7788461538462" style="1" customWidth="1"/>
    <col min="5" max="6" width="8.88461538461539" style="1"/>
    <col min="7" max="7" width="9.44230769230769" style="2"/>
    <col min="8" max="8" width="8.88461538461539" style="1"/>
    <col min="9" max="11" width="15.1153846153846" style="2" customWidth="1"/>
    <col min="12" max="12" width="22.8846153846154" style="1" customWidth="1"/>
    <col min="13" max="16384" width="8.88461538461539" style="1"/>
  </cols>
  <sheetData>
    <row r="1" s="1" customFormat="1" ht="27" customHeight="1" spans="1:13">
      <c r="A1" s="3" t="s">
        <v>787</v>
      </c>
      <c r="B1" s="4"/>
      <c r="C1" s="4"/>
      <c r="G1" s="2"/>
      <c r="I1" s="2"/>
      <c r="J1" s="2"/>
      <c r="K1" s="2"/>
    </row>
    <row r="2" s="1" customFormat="1" ht="31.6" spans="1:13">
      <c r="A2" s="5" t="s">
        <v>1758</v>
      </c>
      <c r="B2" s="5"/>
      <c r="C2" s="5"/>
      <c r="D2" s="5"/>
      <c r="E2" s="5"/>
      <c r="F2" s="5"/>
      <c r="G2" s="5"/>
      <c r="H2" s="5"/>
      <c r="I2" s="5"/>
      <c r="J2" s="5"/>
      <c r="K2" s="5"/>
      <c r="L2" s="5"/>
      <c r="M2" s="5"/>
    </row>
    <row r="3" s="1" customFormat="1" spans="1:13">
      <c r="A3" s="6" t="s">
        <v>2</v>
      </c>
      <c r="B3" s="6" t="s">
        <v>3</v>
      </c>
      <c r="C3" s="6" t="s">
        <v>789</v>
      </c>
      <c r="D3" s="6" t="s">
        <v>1759</v>
      </c>
      <c r="E3" s="6" t="s">
        <v>791</v>
      </c>
      <c r="F3" s="6" t="s">
        <v>792</v>
      </c>
      <c r="G3" s="6" t="s">
        <v>793</v>
      </c>
      <c r="H3" s="6" t="s">
        <v>794</v>
      </c>
      <c r="I3" s="7" t="s">
        <v>795</v>
      </c>
      <c r="J3" s="8"/>
      <c r="K3" s="8"/>
      <c r="L3" s="6" t="s">
        <v>10</v>
      </c>
      <c r="M3" s="6" t="s">
        <v>796</v>
      </c>
    </row>
    <row r="4" s="1" customFormat="1" ht="18" spans="1:13">
      <c r="A4" s="6"/>
      <c r="B4" s="6"/>
      <c r="C4" s="9"/>
      <c r="D4" s="9"/>
      <c r="E4" s="6"/>
      <c r="F4" s="6"/>
      <c r="G4" s="6"/>
      <c r="H4" s="6"/>
      <c r="I4" s="6" t="s">
        <v>17</v>
      </c>
      <c r="J4" s="6" t="s">
        <v>16</v>
      </c>
      <c r="K4" s="6" t="s">
        <v>15</v>
      </c>
      <c r="L4" s="6"/>
      <c r="M4" s="6"/>
    </row>
    <row r="5" s="1" customFormat="1" ht="36" spans="1:13">
      <c r="A5" s="10">
        <v>1</v>
      </c>
      <c r="B5" s="10"/>
      <c r="C5" s="11" t="s">
        <v>1760</v>
      </c>
      <c r="D5" s="11" t="s">
        <v>1761</v>
      </c>
      <c r="E5" s="11"/>
      <c r="F5" s="11" t="s">
        <v>128</v>
      </c>
      <c r="G5" s="11"/>
      <c r="H5" s="11" t="s">
        <v>108</v>
      </c>
      <c r="I5" s="11">
        <v>20</v>
      </c>
      <c r="J5" s="11">
        <v>20</v>
      </c>
      <c r="K5" s="11">
        <v>20</v>
      </c>
      <c r="L5" s="11" t="s">
        <v>1762</v>
      </c>
      <c r="M5" s="12"/>
    </row>
    <row r="6" s="1" customFormat="1" ht="18" spans="1:13">
      <c r="A6" s="10">
        <v>2</v>
      </c>
      <c r="B6" s="10"/>
      <c r="C6" s="11" t="s">
        <v>1763</v>
      </c>
      <c r="D6" s="11"/>
      <c r="E6" s="10"/>
      <c r="F6" s="11" t="s">
        <v>128</v>
      </c>
      <c r="G6" s="13"/>
      <c r="H6" s="11" t="s">
        <v>868</v>
      </c>
      <c r="I6" s="14">
        <v>1200</v>
      </c>
      <c r="J6" s="14">
        <v>3000</v>
      </c>
      <c r="K6" s="14">
        <v>3000</v>
      </c>
      <c r="L6" s="10"/>
      <c r="M6" s="12"/>
    </row>
    <row r="7" s="1" customFormat="1" ht="106" spans="1:13">
      <c r="A7" s="10">
        <v>3</v>
      </c>
      <c r="B7" s="10"/>
      <c r="C7" s="11" t="s">
        <v>1764</v>
      </c>
      <c r="D7" s="15" t="s">
        <v>1765</v>
      </c>
      <c r="E7" s="16"/>
      <c r="F7" s="16" t="s">
        <v>128</v>
      </c>
      <c r="G7" s="16"/>
      <c r="H7" s="16" t="s">
        <v>868</v>
      </c>
      <c r="I7" s="16">
        <v>650</v>
      </c>
      <c r="J7" s="16">
        <v>1300</v>
      </c>
      <c r="K7" s="16">
        <v>1300</v>
      </c>
      <c r="L7" s="15"/>
      <c r="M7" s="12"/>
    </row>
    <row r="8" s="1" customFormat="1" ht="18" spans="1:13">
      <c r="A8" s="10">
        <v>4</v>
      </c>
      <c r="B8" s="10"/>
      <c r="C8" s="11" t="s">
        <v>1766</v>
      </c>
      <c r="D8" s="11"/>
      <c r="E8" s="10"/>
      <c r="F8" s="11" t="s">
        <v>128</v>
      </c>
      <c r="G8" s="13"/>
      <c r="H8" s="11" t="s">
        <v>868</v>
      </c>
      <c r="I8" s="14">
        <v>300</v>
      </c>
      <c r="J8" s="14">
        <v>800</v>
      </c>
      <c r="K8" s="14">
        <v>800</v>
      </c>
      <c r="L8" s="10"/>
      <c r="M8" s="12"/>
    </row>
    <row r="9" s="1" customFormat="1" ht="18" spans="1:13">
      <c r="A9" s="10">
        <v>5</v>
      </c>
      <c r="B9" s="10"/>
      <c r="C9" s="11" t="s">
        <v>1767</v>
      </c>
      <c r="D9" s="11"/>
      <c r="E9" s="10"/>
      <c r="F9" s="11" t="s">
        <v>128</v>
      </c>
      <c r="G9" s="13"/>
      <c r="H9" s="11" t="s">
        <v>868</v>
      </c>
      <c r="I9" s="14">
        <v>1200</v>
      </c>
      <c r="J9" s="14">
        <v>3000</v>
      </c>
      <c r="K9" s="14">
        <v>3000</v>
      </c>
      <c r="L9" s="10"/>
      <c r="M9" s="12"/>
    </row>
    <row r="10" s="1" customFormat="1" ht="18" spans="1:13">
      <c r="A10" s="10">
        <v>6</v>
      </c>
      <c r="B10" s="10"/>
      <c r="C10" s="11" t="s">
        <v>1768</v>
      </c>
      <c r="D10" s="11"/>
      <c r="E10" s="10"/>
      <c r="F10" s="11" t="s">
        <v>128</v>
      </c>
      <c r="G10" s="13"/>
      <c r="H10" s="11" t="s">
        <v>868</v>
      </c>
      <c r="I10" s="14">
        <v>500</v>
      </c>
      <c r="J10" s="14">
        <v>1000</v>
      </c>
      <c r="K10" s="14">
        <v>1000</v>
      </c>
      <c r="L10" s="10"/>
      <c r="M10" s="12"/>
    </row>
    <row r="11" s="1" customFormat="1" ht="18" spans="1:13">
      <c r="A11" s="10">
        <v>7</v>
      </c>
      <c r="B11" s="10"/>
      <c r="C11" s="11" t="s">
        <v>1769</v>
      </c>
      <c r="D11" s="11"/>
      <c r="E11" s="10"/>
      <c r="F11" s="11" t="s">
        <v>128</v>
      </c>
      <c r="G11" s="13"/>
      <c r="H11" s="11" t="s">
        <v>868</v>
      </c>
      <c r="I11" s="14">
        <v>280</v>
      </c>
      <c r="J11" s="14">
        <v>280</v>
      </c>
      <c r="K11" s="14">
        <v>280</v>
      </c>
      <c r="L11" s="10"/>
      <c r="M11" s="12"/>
    </row>
    <row r="12" s="1" customFormat="1" ht="18" spans="1:13">
      <c r="A12" s="10">
        <v>8</v>
      </c>
      <c r="B12" s="10"/>
      <c r="C12" s="11" t="s">
        <v>1770</v>
      </c>
      <c r="D12" s="11"/>
      <c r="E12" s="10"/>
      <c r="F12" s="11" t="s">
        <v>128</v>
      </c>
      <c r="G12" s="13"/>
      <c r="H12" s="11" t="s">
        <v>868</v>
      </c>
      <c r="I12" s="14">
        <v>300</v>
      </c>
      <c r="J12" s="14">
        <v>800</v>
      </c>
      <c r="K12" s="14">
        <v>800</v>
      </c>
      <c r="L12" s="10"/>
      <c r="M12" s="12"/>
    </row>
    <row r="13" s="1" customFormat="1" ht="18" spans="1:13">
      <c r="A13" s="10">
        <v>9</v>
      </c>
      <c r="B13" s="10"/>
      <c r="C13" s="11" t="s">
        <v>1771</v>
      </c>
      <c r="D13" s="11"/>
      <c r="E13" s="10"/>
      <c r="F13" s="11" t="s">
        <v>128</v>
      </c>
      <c r="G13" s="13"/>
      <c r="H13" s="11" t="s">
        <v>868</v>
      </c>
      <c r="I13" s="14">
        <v>500</v>
      </c>
      <c r="J13" s="14">
        <v>1000</v>
      </c>
      <c r="K13" s="14">
        <v>1000</v>
      </c>
      <c r="L13" s="10"/>
      <c r="M13" s="12"/>
    </row>
    <row r="14" s="1" customFormat="1" ht="53" spans="1:13">
      <c r="A14" s="10">
        <v>10</v>
      </c>
      <c r="B14" s="10"/>
      <c r="C14" s="11" t="s">
        <v>1772</v>
      </c>
      <c r="D14" s="11" t="s">
        <v>1773</v>
      </c>
      <c r="E14" s="11"/>
      <c r="F14" s="11" t="s">
        <v>128</v>
      </c>
      <c r="G14" s="11"/>
      <c r="H14" s="11" t="s">
        <v>1774</v>
      </c>
      <c r="I14" s="11">
        <v>3</v>
      </c>
      <c r="J14" s="11">
        <v>3</v>
      </c>
      <c r="K14" s="11">
        <v>3</v>
      </c>
      <c r="L14" s="10"/>
      <c r="M14" s="12"/>
    </row>
    <row r="15" s="1" customFormat="1" ht="18" spans="1:13">
      <c r="A15" s="10">
        <v>11</v>
      </c>
      <c r="B15" s="10"/>
      <c r="C15" s="11" t="s">
        <v>1775</v>
      </c>
      <c r="D15" s="11"/>
      <c r="E15" s="10"/>
      <c r="F15" s="11" t="s">
        <v>128</v>
      </c>
      <c r="G15" s="13"/>
      <c r="H15" s="11" t="s">
        <v>868</v>
      </c>
      <c r="I15" s="14">
        <v>800</v>
      </c>
      <c r="J15" s="14">
        <v>1500</v>
      </c>
      <c r="K15" s="14">
        <v>1500</v>
      </c>
      <c r="L15" s="10"/>
      <c r="M15" s="12"/>
    </row>
    <row r="16" s="1" customFormat="1" ht="18" spans="1:13">
      <c r="A16" s="10">
        <v>12</v>
      </c>
      <c r="B16" s="6"/>
      <c r="C16" s="11" t="s">
        <v>1776</v>
      </c>
      <c r="D16" s="9"/>
      <c r="E16" s="6"/>
      <c r="F16" s="11" t="s">
        <v>128</v>
      </c>
      <c r="G16" s="13"/>
      <c r="H16" s="11" t="s">
        <v>108</v>
      </c>
      <c r="I16" s="14">
        <v>30</v>
      </c>
      <c r="J16" s="14">
        <v>30</v>
      </c>
      <c r="K16" s="14">
        <v>30</v>
      </c>
      <c r="L16" s="6"/>
      <c r="M16" s="6"/>
    </row>
    <row r="17" s="1" customFormat="1" ht="335" spans="1:13">
      <c r="A17" s="10">
        <v>13</v>
      </c>
      <c r="B17" s="10"/>
      <c r="C17" s="11" t="s">
        <v>1777</v>
      </c>
      <c r="D17" s="17" t="s">
        <v>1778</v>
      </c>
      <c r="E17" s="18"/>
      <c r="F17" s="19" t="s">
        <v>128</v>
      </c>
      <c r="G17" s="16"/>
      <c r="H17" s="16" t="s">
        <v>502</v>
      </c>
      <c r="I17" s="16">
        <v>2600</v>
      </c>
      <c r="J17" s="16">
        <v>4000</v>
      </c>
      <c r="K17" s="16">
        <v>4000</v>
      </c>
      <c r="L17" s="16" t="s">
        <v>1779</v>
      </c>
      <c r="M17" s="12"/>
    </row>
    <row r="18" s="1" customFormat="1" ht="317" spans="1:13">
      <c r="A18" s="10">
        <v>14</v>
      </c>
      <c r="B18" s="10"/>
      <c r="C18" s="11" t="s">
        <v>1780</v>
      </c>
      <c r="D18" s="17" t="s">
        <v>1781</v>
      </c>
      <c r="E18" s="18"/>
      <c r="F18" s="19" t="s">
        <v>128</v>
      </c>
      <c r="G18" s="16"/>
      <c r="H18" s="16" t="s">
        <v>502</v>
      </c>
      <c r="I18" s="16">
        <v>2600</v>
      </c>
      <c r="J18" s="16">
        <v>4500</v>
      </c>
      <c r="K18" s="16">
        <v>4500</v>
      </c>
      <c r="L18" s="20" t="s">
        <v>1782</v>
      </c>
      <c r="M18" s="12"/>
    </row>
    <row r="19" s="1" customFormat="1" ht="106" spans="1:13">
      <c r="A19" s="10">
        <v>15</v>
      </c>
      <c r="B19" s="10"/>
      <c r="C19" s="11" t="s">
        <v>1783</v>
      </c>
      <c r="D19" s="21" t="s">
        <v>1784</v>
      </c>
      <c r="E19" s="22"/>
      <c r="F19" s="19" t="s">
        <v>128</v>
      </c>
      <c r="G19" s="11"/>
      <c r="H19" s="11" t="s">
        <v>502</v>
      </c>
      <c r="I19" s="14">
        <v>1200</v>
      </c>
      <c r="J19" s="14">
        <v>3000</v>
      </c>
      <c r="K19" s="14">
        <v>3000</v>
      </c>
      <c r="L19" s="11" t="s">
        <v>1785</v>
      </c>
      <c r="M19" s="12"/>
    </row>
    <row r="20" s="1" customFormat="1" ht="18" spans="1:13">
      <c r="A20" s="10">
        <v>16</v>
      </c>
      <c r="B20" s="10"/>
      <c r="C20" s="11" t="s">
        <v>1786</v>
      </c>
      <c r="D20" s="11"/>
      <c r="E20" s="10"/>
      <c r="F20" s="11" t="s">
        <v>128</v>
      </c>
      <c r="G20" s="13"/>
      <c r="H20" s="11" t="s">
        <v>868</v>
      </c>
      <c r="I20" s="14">
        <v>500</v>
      </c>
      <c r="J20" s="14">
        <v>1000</v>
      </c>
      <c r="K20" s="14">
        <v>1000</v>
      </c>
      <c r="L20" s="10"/>
      <c r="M20" s="12"/>
    </row>
    <row r="21" s="1" customFormat="1" ht="18" spans="1:13">
      <c r="A21" s="10">
        <v>17</v>
      </c>
      <c r="B21" s="10"/>
      <c r="C21" s="11" t="s">
        <v>1787</v>
      </c>
      <c r="D21" s="11"/>
      <c r="E21" s="10"/>
      <c r="F21" s="11" t="s">
        <v>128</v>
      </c>
      <c r="G21" s="13"/>
      <c r="H21" s="11" t="s">
        <v>868</v>
      </c>
      <c r="I21" s="14">
        <v>500</v>
      </c>
      <c r="J21" s="14">
        <v>1000</v>
      </c>
      <c r="K21" s="14">
        <v>1000</v>
      </c>
      <c r="L21" s="10"/>
      <c r="M21" s="12"/>
    </row>
    <row r="22" s="1" customFormat="1" ht="18" spans="1:13">
      <c r="A22" s="10">
        <v>18</v>
      </c>
      <c r="B22" s="10"/>
      <c r="C22" s="11" t="s">
        <v>1788</v>
      </c>
      <c r="D22" s="11"/>
      <c r="E22" s="10"/>
      <c r="F22" s="11" t="s">
        <v>128</v>
      </c>
      <c r="G22" s="13"/>
      <c r="H22" s="11" t="s">
        <v>868</v>
      </c>
      <c r="I22" s="14">
        <v>220</v>
      </c>
      <c r="J22" s="14">
        <v>220</v>
      </c>
      <c r="K22" s="14">
        <v>220</v>
      </c>
      <c r="L22" s="10"/>
      <c r="M22" s="12"/>
    </row>
    <row r="23" s="1" customFormat="1" ht="18" spans="1:13">
      <c r="A23" s="10">
        <v>19</v>
      </c>
      <c r="B23" s="10"/>
      <c r="C23" s="11" t="s">
        <v>1789</v>
      </c>
      <c r="D23" s="11"/>
      <c r="E23" s="10"/>
      <c r="F23" s="11" t="s">
        <v>128</v>
      </c>
      <c r="G23" s="13"/>
      <c r="H23" s="11" t="s">
        <v>868</v>
      </c>
      <c r="I23" s="14">
        <v>280</v>
      </c>
      <c r="J23" s="14">
        <v>280</v>
      </c>
      <c r="K23" s="14">
        <v>280</v>
      </c>
      <c r="L23" s="10"/>
      <c r="M23" s="12"/>
    </row>
    <row r="24" s="1" customFormat="1" ht="18" spans="1:13">
      <c r="A24" s="10">
        <v>20</v>
      </c>
      <c r="B24" s="10"/>
      <c r="C24" s="11" t="s">
        <v>1790</v>
      </c>
      <c r="D24" s="11"/>
      <c r="E24" s="10"/>
      <c r="F24" s="11" t="s">
        <v>128</v>
      </c>
      <c r="G24" s="13"/>
      <c r="H24" s="11" t="s">
        <v>868</v>
      </c>
      <c r="I24" s="14">
        <v>280</v>
      </c>
      <c r="J24" s="14">
        <v>280</v>
      </c>
      <c r="K24" s="14">
        <v>280</v>
      </c>
      <c r="L24" s="20"/>
      <c r="M24" s="12"/>
    </row>
    <row r="25" s="1" customFormat="1" ht="18" spans="1:13">
      <c r="A25" s="10">
        <v>21</v>
      </c>
      <c r="B25" s="10"/>
      <c r="C25" s="11" t="s">
        <v>1791</v>
      </c>
      <c r="D25" s="11"/>
      <c r="E25" s="10"/>
      <c r="F25" s="11" t="s">
        <v>128</v>
      </c>
      <c r="G25" s="13"/>
      <c r="H25" s="11" t="s">
        <v>868</v>
      </c>
      <c r="I25" s="14">
        <v>500</v>
      </c>
      <c r="J25" s="14">
        <v>1000</v>
      </c>
      <c r="K25" s="14">
        <v>1000</v>
      </c>
      <c r="L25" s="10"/>
      <c r="M25" s="12"/>
    </row>
    <row r="26" s="1" customFormat="1" ht="18" spans="1:13">
      <c r="A26" s="10">
        <v>22</v>
      </c>
      <c r="B26" s="10"/>
      <c r="C26" s="11" t="s">
        <v>1792</v>
      </c>
      <c r="D26" s="11"/>
      <c r="E26" s="10"/>
      <c r="F26" s="11" t="s">
        <v>128</v>
      </c>
      <c r="G26" s="13"/>
      <c r="H26" s="11" t="s">
        <v>108</v>
      </c>
      <c r="I26" s="14">
        <v>8</v>
      </c>
      <c r="J26" s="14">
        <v>8</v>
      </c>
      <c r="K26" s="14">
        <v>8</v>
      </c>
      <c r="L26" s="10"/>
      <c r="M26" s="12"/>
    </row>
    <row r="27" s="1" customFormat="1" ht="18" spans="1:13">
      <c r="A27" s="10">
        <v>23</v>
      </c>
      <c r="B27" s="10"/>
      <c r="C27" s="11" t="s">
        <v>1793</v>
      </c>
      <c r="D27" s="11"/>
      <c r="E27" s="10"/>
      <c r="F27" s="11" t="s">
        <v>128</v>
      </c>
      <c r="G27" s="13"/>
      <c r="H27" s="11" t="s">
        <v>980</v>
      </c>
      <c r="I27" s="14">
        <v>35</v>
      </c>
      <c r="J27" s="14">
        <v>35</v>
      </c>
      <c r="K27" s="14">
        <v>35</v>
      </c>
      <c r="L27" s="10"/>
      <c r="M27" s="12"/>
    </row>
    <row r="28" s="1" customFormat="1" ht="18" spans="1:13">
      <c r="A28" s="10">
        <v>24</v>
      </c>
      <c r="B28" s="10"/>
      <c r="C28" s="11" t="s">
        <v>1794</v>
      </c>
      <c r="D28" s="11"/>
      <c r="E28" s="10"/>
      <c r="F28" s="11" t="s">
        <v>128</v>
      </c>
      <c r="G28" s="13"/>
      <c r="H28" s="11" t="s">
        <v>980</v>
      </c>
      <c r="I28" s="14">
        <v>30</v>
      </c>
      <c r="J28" s="14">
        <v>30</v>
      </c>
      <c r="K28" s="14">
        <v>30</v>
      </c>
      <c r="L28" s="10"/>
      <c r="M28" s="12"/>
    </row>
    <row r="29" s="1" customFormat="1" ht="18" spans="1:13">
      <c r="A29" s="10">
        <v>25</v>
      </c>
      <c r="B29" s="10"/>
      <c r="C29" s="11" t="s">
        <v>1795</v>
      </c>
      <c r="D29" s="11"/>
      <c r="E29" s="10"/>
      <c r="F29" s="11" t="s">
        <v>128</v>
      </c>
      <c r="G29" s="13"/>
      <c r="H29" s="11" t="s">
        <v>980</v>
      </c>
      <c r="I29" s="14">
        <v>50</v>
      </c>
      <c r="J29" s="14">
        <v>50</v>
      </c>
      <c r="K29" s="14">
        <v>50</v>
      </c>
      <c r="L29" s="10"/>
      <c r="M29" s="12"/>
    </row>
    <row r="30" s="1" customFormat="1" ht="18" spans="1:13">
      <c r="A30" s="10">
        <v>26</v>
      </c>
      <c r="B30" s="10"/>
      <c r="C30" s="11" t="s">
        <v>1796</v>
      </c>
      <c r="D30" s="11"/>
      <c r="E30" s="10"/>
      <c r="F30" s="11" t="s">
        <v>128</v>
      </c>
      <c r="G30" s="13"/>
      <c r="H30" s="11" t="s">
        <v>868</v>
      </c>
      <c r="I30" s="14">
        <v>1200</v>
      </c>
      <c r="J30" s="14">
        <v>3000</v>
      </c>
      <c r="K30" s="14">
        <v>3000</v>
      </c>
      <c r="L30" s="10"/>
      <c r="M30" s="12"/>
    </row>
    <row r="31" s="1" customFormat="1" ht="18" spans="1:13">
      <c r="A31" s="10">
        <v>27</v>
      </c>
      <c r="B31" s="10"/>
      <c r="C31" s="23" t="s">
        <v>1797</v>
      </c>
      <c r="D31" s="10"/>
      <c r="E31" s="10"/>
      <c r="F31" s="24" t="s">
        <v>128</v>
      </c>
      <c r="G31" s="25"/>
      <c r="H31" s="26" t="s">
        <v>868</v>
      </c>
      <c r="I31" s="27">
        <v>150</v>
      </c>
      <c r="J31" s="27">
        <v>400</v>
      </c>
      <c r="K31" s="27">
        <v>400</v>
      </c>
      <c r="L31" s="28" t="s">
        <v>880</v>
      </c>
      <c r="M31" s="12"/>
    </row>
    <row r="32" s="1" customFormat="1" ht="18" spans="1:13">
      <c r="A32" s="10">
        <v>28</v>
      </c>
      <c r="B32" s="10"/>
      <c r="C32" s="11" t="s">
        <v>1798</v>
      </c>
      <c r="D32" s="11"/>
      <c r="E32" s="10"/>
      <c r="F32" s="11" t="s">
        <v>128</v>
      </c>
      <c r="G32" s="13"/>
      <c r="H32" s="11" t="s">
        <v>868</v>
      </c>
      <c r="I32" s="14">
        <v>500</v>
      </c>
      <c r="J32" s="14">
        <v>1000</v>
      </c>
      <c r="K32" s="14">
        <v>1000</v>
      </c>
      <c r="L32" s="10"/>
      <c r="M32" s="12"/>
    </row>
    <row r="33" s="1" customFormat="1" ht="18" spans="1:13">
      <c r="A33" s="10">
        <v>29</v>
      </c>
      <c r="B33" s="10"/>
      <c r="C33" s="11" t="s">
        <v>1799</v>
      </c>
      <c r="D33" s="11"/>
      <c r="E33" s="10"/>
      <c r="F33" s="11" t="s">
        <v>128</v>
      </c>
      <c r="G33" s="13"/>
      <c r="H33" s="11" t="s">
        <v>868</v>
      </c>
      <c r="I33" s="14">
        <v>500</v>
      </c>
      <c r="J33" s="14">
        <v>1000</v>
      </c>
      <c r="K33" s="14">
        <v>1000</v>
      </c>
      <c r="L33" s="10"/>
      <c r="M33" s="12"/>
    </row>
    <row r="34" s="1" customFormat="1" ht="18" spans="1:13">
      <c r="A34" s="10">
        <v>30</v>
      </c>
      <c r="B34" s="10"/>
      <c r="C34" s="11" t="s">
        <v>1800</v>
      </c>
      <c r="D34" s="11"/>
      <c r="E34" s="10"/>
      <c r="F34" s="11" t="s">
        <v>128</v>
      </c>
      <c r="G34" s="13"/>
      <c r="H34" s="11" t="s">
        <v>868</v>
      </c>
      <c r="I34" s="14">
        <v>2000</v>
      </c>
      <c r="J34" s="14">
        <v>4500</v>
      </c>
      <c r="K34" s="14">
        <v>4500</v>
      </c>
      <c r="L34" s="10"/>
      <c r="M34" s="12"/>
    </row>
    <row r="35" s="1" customFormat="1" ht="18" spans="1:13">
      <c r="A35" s="10">
        <v>31</v>
      </c>
      <c r="B35" s="10"/>
      <c r="C35" s="11" t="s">
        <v>1801</v>
      </c>
      <c r="D35" s="11"/>
      <c r="E35" s="10"/>
      <c r="F35" s="11" t="s">
        <v>128</v>
      </c>
      <c r="G35" s="13"/>
      <c r="H35" s="11" t="s">
        <v>868</v>
      </c>
      <c r="I35" s="14">
        <v>800</v>
      </c>
      <c r="J35" s="14">
        <v>1500</v>
      </c>
      <c r="K35" s="14">
        <v>1500</v>
      </c>
      <c r="L35" s="10"/>
      <c r="M35" s="12"/>
    </row>
    <row r="36" s="1" customFormat="1" ht="18" spans="1:13">
      <c r="A36" s="10">
        <v>32</v>
      </c>
      <c r="B36" s="10"/>
      <c r="C36" s="11" t="s">
        <v>1802</v>
      </c>
      <c r="D36" s="11"/>
      <c r="E36" s="10"/>
      <c r="F36" s="11" t="s">
        <v>128</v>
      </c>
      <c r="G36" s="13"/>
      <c r="H36" s="11" t="s">
        <v>868</v>
      </c>
      <c r="I36" s="14">
        <v>150</v>
      </c>
      <c r="J36" s="14">
        <v>400</v>
      </c>
      <c r="K36" s="14">
        <v>400</v>
      </c>
      <c r="L36" s="10"/>
      <c r="M36" s="12"/>
    </row>
    <row r="37" s="1" customFormat="1" ht="18" spans="1:13">
      <c r="A37" s="10">
        <v>33</v>
      </c>
      <c r="B37" s="10"/>
      <c r="C37" s="11" t="s">
        <v>1803</v>
      </c>
      <c r="D37" s="11"/>
      <c r="E37" s="10"/>
      <c r="F37" s="11" t="s">
        <v>128</v>
      </c>
      <c r="G37" s="13"/>
      <c r="H37" s="11" t="s">
        <v>868</v>
      </c>
      <c r="I37" s="14">
        <v>500</v>
      </c>
      <c r="J37" s="14">
        <v>1000</v>
      </c>
      <c r="K37" s="14">
        <v>1000</v>
      </c>
      <c r="L37" s="10"/>
      <c r="M37" s="12"/>
    </row>
    <row r="38" s="1" customFormat="1" ht="18" spans="1:13">
      <c r="A38" s="10">
        <v>34</v>
      </c>
      <c r="B38" s="10"/>
      <c r="C38" s="11" t="s">
        <v>1804</v>
      </c>
      <c r="D38" s="11"/>
      <c r="E38" s="10"/>
      <c r="F38" s="11" t="s">
        <v>128</v>
      </c>
      <c r="G38" s="13"/>
      <c r="H38" s="11" t="s">
        <v>868</v>
      </c>
      <c r="I38" s="14">
        <v>280</v>
      </c>
      <c r="J38" s="14">
        <v>280</v>
      </c>
      <c r="K38" s="14">
        <v>280</v>
      </c>
      <c r="L38" s="10"/>
      <c r="M38" s="12"/>
    </row>
    <row r="39" s="1" customFormat="1" ht="18" spans="1:13">
      <c r="A39" s="10">
        <v>35</v>
      </c>
      <c r="B39" s="10"/>
      <c r="C39" s="11" t="s">
        <v>1805</v>
      </c>
      <c r="D39" s="11"/>
      <c r="E39" s="10"/>
      <c r="F39" s="11" t="s">
        <v>128</v>
      </c>
      <c r="G39" s="13"/>
      <c r="H39" s="11" t="s">
        <v>868</v>
      </c>
      <c r="I39" s="14">
        <v>800</v>
      </c>
      <c r="J39" s="14">
        <v>1500</v>
      </c>
      <c r="K39" s="14">
        <v>1500</v>
      </c>
      <c r="L39" s="10"/>
      <c r="M39" s="12"/>
    </row>
    <row r="40" s="1" customFormat="1" ht="18" spans="1:13">
      <c r="A40" s="10">
        <v>36</v>
      </c>
      <c r="B40" s="10"/>
      <c r="C40" s="11" t="s">
        <v>1806</v>
      </c>
      <c r="D40" s="11"/>
      <c r="E40" s="10"/>
      <c r="F40" s="11" t="s">
        <v>128</v>
      </c>
      <c r="G40" s="13"/>
      <c r="H40" s="11" t="s">
        <v>868</v>
      </c>
      <c r="I40" s="14">
        <v>500</v>
      </c>
      <c r="J40" s="14">
        <v>1000</v>
      </c>
      <c r="K40" s="14">
        <v>1000</v>
      </c>
      <c r="L40" s="10"/>
      <c r="M40" s="12"/>
    </row>
    <row r="41" s="1" customFormat="1" ht="18" spans="1:13">
      <c r="A41" s="10">
        <v>37</v>
      </c>
      <c r="B41" s="10"/>
      <c r="C41" s="11" t="s">
        <v>1807</v>
      </c>
      <c r="D41" s="11"/>
      <c r="E41" s="10"/>
      <c r="F41" s="11" t="s">
        <v>128</v>
      </c>
      <c r="G41" s="13"/>
      <c r="H41" s="11" t="s">
        <v>868</v>
      </c>
      <c r="I41" s="14">
        <v>800</v>
      </c>
      <c r="J41" s="14">
        <v>1500</v>
      </c>
      <c r="K41" s="14">
        <v>1500</v>
      </c>
      <c r="L41" s="10"/>
      <c r="M41" s="12"/>
    </row>
    <row r="42" s="1" customFormat="1" ht="36" spans="1:13">
      <c r="A42" s="10">
        <v>38</v>
      </c>
      <c r="B42" s="10"/>
      <c r="C42" s="11" t="s">
        <v>1808</v>
      </c>
      <c r="D42" s="11"/>
      <c r="E42" s="10"/>
      <c r="F42" s="10"/>
      <c r="G42" s="10"/>
      <c r="H42" s="10"/>
      <c r="I42" s="10"/>
      <c r="J42" s="10"/>
      <c r="K42" s="10"/>
      <c r="L42" s="10"/>
      <c r="M42" s="12"/>
    </row>
    <row r="43" s="1" customFormat="1" ht="18" spans="1:13">
      <c r="A43" s="10">
        <v>39</v>
      </c>
      <c r="B43" s="10"/>
      <c r="C43" s="11" t="s">
        <v>1809</v>
      </c>
      <c r="D43" s="11"/>
      <c r="E43" s="10"/>
      <c r="F43" s="11" t="s">
        <v>128</v>
      </c>
      <c r="G43" s="13"/>
      <c r="H43" s="11" t="s">
        <v>868</v>
      </c>
      <c r="I43" s="14">
        <v>1200</v>
      </c>
      <c r="J43" s="14">
        <v>3000</v>
      </c>
      <c r="K43" s="14">
        <v>3000</v>
      </c>
      <c r="L43" s="10"/>
      <c r="M43" s="12"/>
    </row>
    <row r="44" s="1" customFormat="1" ht="18" spans="1:13">
      <c r="A44" s="10">
        <v>40</v>
      </c>
      <c r="B44" s="10"/>
      <c r="C44" s="11" t="s">
        <v>1810</v>
      </c>
      <c r="D44" s="11"/>
      <c r="E44" s="10"/>
      <c r="F44" s="11" t="s">
        <v>128</v>
      </c>
      <c r="G44" s="13"/>
      <c r="H44" s="11" t="s">
        <v>868</v>
      </c>
      <c r="I44" s="14">
        <v>1200</v>
      </c>
      <c r="J44" s="14">
        <v>3000</v>
      </c>
      <c r="K44" s="14">
        <v>3000</v>
      </c>
      <c r="L44" s="10"/>
      <c r="M44" s="12"/>
    </row>
    <row r="45" s="1" customFormat="1" ht="18" spans="1:13">
      <c r="A45" s="10">
        <v>41</v>
      </c>
      <c r="B45" s="10"/>
      <c r="C45" s="11" t="s">
        <v>1811</v>
      </c>
      <c r="D45" s="11"/>
      <c r="E45" s="10"/>
      <c r="F45" s="11" t="s">
        <v>128</v>
      </c>
      <c r="G45" s="13"/>
      <c r="H45" s="11" t="s">
        <v>868</v>
      </c>
      <c r="I45" s="14">
        <v>300</v>
      </c>
      <c r="J45" s="14">
        <v>800</v>
      </c>
      <c r="K45" s="14">
        <v>800</v>
      </c>
      <c r="L45" s="10"/>
      <c r="M45" s="12"/>
    </row>
    <row r="46" s="1" customFormat="1" ht="18" spans="1:13">
      <c r="A46" s="10">
        <v>42</v>
      </c>
      <c r="B46" s="10"/>
      <c r="C46" s="11" t="s">
        <v>1812</v>
      </c>
      <c r="D46" s="11"/>
      <c r="E46" s="10"/>
      <c r="F46" s="11" t="s">
        <v>128</v>
      </c>
      <c r="G46" s="13"/>
      <c r="H46" s="11" t="s">
        <v>868</v>
      </c>
      <c r="I46" s="14">
        <v>800</v>
      </c>
      <c r="J46" s="14">
        <v>1500</v>
      </c>
      <c r="K46" s="14">
        <v>1500</v>
      </c>
      <c r="L46" s="10"/>
      <c r="M46" s="12"/>
    </row>
    <row r="47" s="1" customFormat="1" ht="18" spans="1:13">
      <c r="A47" s="10">
        <v>43</v>
      </c>
      <c r="B47" s="10"/>
      <c r="C47" s="11" t="s">
        <v>1813</v>
      </c>
      <c r="D47" s="11"/>
      <c r="E47" s="10"/>
      <c r="F47" s="11" t="s">
        <v>128</v>
      </c>
      <c r="G47" s="13"/>
      <c r="H47" s="11" t="s">
        <v>868</v>
      </c>
      <c r="I47" s="14">
        <v>500</v>
      </c>
      <c r="J47" s="14">
        <v>1000</v>
      </c>
      <c r="K47" s="14">
        <v>1000</v>
      </c>
      <c r="L47" s="10"/>
      <c r="M47" s="12"/>
    </row>
    <row r="48" s="1" customFormat="1" ht="18" spans="1:13">
      <c r="A48" s="10">
        <v>44</v>
      </c>
      <c r="B48" s="10"/>
      <c r="C48" s="11" t="s">
        <v>1814</v>
      </c>
      <c r="D48" s="11"/>
      <c r="E48" s="10"/>
      <c r="F48" s="11" t="s">
        <v>128</v>
      </c>
      <c r="G48" s="13"/>
      <c r="H48" s="11" t="s">
        <v>868</v>
      </c>
      <c r="I48" s="14">
        <v>500</v>
      </c>
      <c r="J48" s="14">
        <v>1000</v>
      </c>
      <c r="K48" s="14">
        <v>1000</v>
      </c>
      <c r="L48" s="10"/>
      <c r="M48" s="12"/>
    </row>
    <row r="49" s="1" customFormat="1" ht="36" spans="1:13">
      <c r="A49" s="10">
        <v>45</v>
      </c>
      <c r="B49" s="10"/>
      <c r="C49" s="11" t="s">
        <v>1815</v>
      </c>
      <c r="D49" s="11"/>
      <c r="E49" s="10"/>
      <c r="F49" s="11" t="s">
        <v>128</v>
      </c>
      <c r="G49" s="13"/>
      <c r="H49" s="11" t="s">
        <v>868</v>
      </c>
      <c r="I49" s="14">
        <v>1200</v>
      </c>
      <c r="J49" s="14">
        <v>3000</v>
      </c>
      <c r="K49" s="14">
        <v>3000</v>
      </c>
      <c r="L49" s="10"/>
      <c r="M49" s="12"/>
    </row>
    <row r="50" s="1" customFormat="1" ht="18" spans="1:13">
      <c r="A50" s="10">
        <v>46</v>
      </c>
      <c r="B50" s="10"/>
      <c r="C50" s="11" t="s">
        <v>1816</v>
      </c>
      <c r="D50" s="11"/>
      <c r="E50" s="11"/>
      <c r="F50" s="11" t="s">
        <v>128</v>
      </c>
      <c r="G50" s="11"/>
      <c r="H50" s="11" t="s">
        <v>868</v>
      </c>
      <c r="I50" s="11">
        <v>1200</v>
      </c>
      <c r="J50" s="11">
        <v>3000</v>
      </c>
      <c r="K50" s="11">
        <v>3000</v>
      </c>
      <c r="L50" s="11"/>
      <c r="M50" s="11"/>
    </row>
    <row r="51" s="1" customFormat="1" ht="141" spans="1:13">
      <c r="A51" s="10">
        <v>47</v>
      </c>
      <c r="B51" s="10"/>
      <c r="C51" s="11" t="s">
        <v>1817</v>
      </c>
      <c r="D51" s="29" t="s">
        <v>1818</v>
      </c>
      <c r="E51" s="30"/>
      <c r="F51" s="19" t="s">
        <v>128</v>
      </c>
      <c r="G51" s="16"/>
      <c r="H51" s="16" t="s">
        <v>108</v>
      </c>
      <c r="I51" s="16">
        <v>1560</v>
      </c>
      <c r="J51" s="16">
        <v>2400</v>
      </c>
      <c r="K51" s="16">
        <v>2400</v>
      </c>
      <c r="L51" s="16" t="s">
        <v>1779</v>
      </c>
      <c r="M51" s="12"/>
    </row>
    <row r="52" s="1" customFormat="1" ht="18" spans="1:13">
      <c r="A52" s="10">
        <v>48</v>
      </c>
      <c r="B52" s="10"/>
      <c r="C52" s="11" t="s">
        <v>1819</v>
      </c>
      <c r="D52" s="11"/>
      <c r="E52" s="10"/>
      <c r="F52" s="11" t="s">
        <v>24</v>
      </c>
      <c r="G52" s="13">
        <v>1</v>
      </c>
      <c r="H52" s="11" t="s">
        <v>868</v>
      </c>
      <c r="I52" s="14">
        <v>0</v>
      </c>
      <c r="J52" s="14">
        <v>0</v>
      </c>
      <c r="K52" s="14">
        <v>0</v>
      </c>
      <c r="L52" s="10"/>
      <c r="M52" s="12"/>
    </row>
    <row r="53" s="1" customFormat="1" ht="18" spans="1:13">
      <c r="A53" s="10">
        <v>49</v>
      </c>
      <c r="B53" s="10"/>
      <c r="C53" s="11" t="s">
        <v>1820</v>
      </c>
      <c r="D53" s="11"/>
      <c r="E53" s="10"/>
      <c r="F53" s="11" t="s">
        <v>24</v>
      </c>
      <c r="G53" s="13">
        <v>1</v>
      </c>
      <c r="H53" s="11" t="s">
        <v>868</v>
      </c>
      <c r="I53" s="14">
        <v>0</v>
      </c>
      <c r="J53" s="14">
        <v>0</v>
      </c>
      <c r="K53" s="14">
        <v>0</v>
      </c>
      <c r="L53" s="10"/>
      <c r="M53" s="12"/>
    </row>
    <row r="54" s="1" customFormat="1" ht="18" spans="1:13">
      <c r="A54" s="10">
        <v>50</v>
      </c>
      <c r="B54" s="10"/>
      <c r="C54" s="11" t="s">
        <v>1821</v>
      </c>
      <c r="D54" s="11"/>
      <c r="E54" s="10"/>
      <c r="F54" s="11" t="s">
        <v>128</v>
      </c>
      <c r="G54" s="13"/>
      <c r="H54" s="11" t="s">
        <v>108</v>
      </c>
      <c r="I54" s="14">
        <v>30</v>
      </c>
      <c r="J54" s="14">
        <v>30</v>
      </c>
      <c r="K54" s="14">
        <v>30</v>
      </c>
      <c r="L54" s="10"/>
      <c r="M54" s="12"/>
    </row>
    <row r="55" s="1" customFormat="1" ht="18" spans="1:13">
      <c r="A55" s="10">
        <v>51</v>
      </c>
      <c r="B55" s="10"/>
      <c r="C55" s="11" t="s">
        <v>1822</v>
      </c>
      <c r="D55" s="11"/>
      <c r="E55" s="10"/>
      <c r="F55" s="11" t="s">
        <v>128</v>
      </c>
      <c r="G55" s="13"/>
      <c r="H55" s="11" t="s">
        <v>1025</v>
      </c>
      <c r="I55" s="14">
        <v>80</v>
      </c>
      <c r="J55" s="14">
        <v>80</v>
      </c>
      <c r="K55" s="14">
        <v>80</v>
      </c>
      <c r="L55" s="20" t="s">
        <v>1823</v>
      </c>
      <c r="M55" s="12"/>
    </row>
    <row r="56" s="1" customFormat="1" ht="18" spans="1:13">
      <c r="A56" s="10">
        <v>52</v>
      </c>
      <c r="B56" s="10"/>
      <c r="C56" s="11" t="s">
        <v>1824</v>
      </c>
      <c r="D56" s="11"/>
      <c r="E56" s="10"/>
      <c r="F56" s="11" t="s">
        <v>128</v>
      </c>
      <c r="G56" s="13"/>
      <c r="H56" s="11" t="s">
        <v>868</v>
      </c>
      <c r="I56" s="14">
        <v>220</v>
      </c>
      <c r="J56" s="14">
        <v>220</v>
      </c>
      <c r="K56" s="14">
        <v>220</v>
      </c>
      <c r="L56" s="10"/>
      <c r="M56" s="12"/>
    </row>
    <row r="57" s="1" customFormat="1" ht="124" spans="1:13">
      <c r="A57" s="10">
        <v>53</v>
      </c>
      <c r="B57" s="10"/>
      <c r="C57" s="11" t="s">
        <v>1825</v>
      </c>
      <c r="D57" s="11" t="s">
        <v>1826</v>
      </c>
      <c r="E57" s="11"/>
      <c r="F57" s="11" t="s">
        <v>128</v>
      </c>
      <c r="G57" s="11"/>
      <c r="H57" s="11" t="s">
        <v>1774</v>
      </c>
      <c r="I57" s="11">
        <v>25</v>
      </c>
      <c r="J57" s="11">
        <v>40</v>
      </c>
      <c r="K57" s="11">
        <v>40</v>
      </c>
      <c r="L57" s="11" t="s">
        <v>1827</v>
      </c>
      <c r="M57" s="12"/>
    </row>
    <row r="58" s="1" customFormat="1" ht="18" spans="1:13">
      <c r="A58" s="10">
        <v>54</v>
      </c>
      <c r="B58" s="10"/>
      <c r="C58" s="11" t="s">
        <v>1828</v>
      </c>
      <c r="D58" s="11"/>
      <c r="E58" s="10"/>
      <c r="F58" s="11" t="s">
        <v>128</v>
      </c>
      <c r="G58" s="13"/>
      <c r="H58" s="11" t="s">
        <v>868</v>
      </c>
      <c r="I58" s="14">
        <v>200</v>
      </c>
      <c r="J58" s="14">
        <v>600</v>
      </c>
      <c r="K58" s="14">
        <v>600</v>
      </c>
      <c r="L58" s="10"/>
      <c r="M58" s="12"/>
    </row>
    <row r="59" s="1" customFormat="1" ht="18" spans="1:13">
      <c r="A59" s="10">
        <v>55</v>
      </c>
      <c r="B59" s="10"/>
      <c r="C59" s="11" t="s">
        <v>1829</v>
      </c>
      <c r="D59" s="11"/>
      <c r="E59" s="10"/>
      <c r="F59" s="11" t="s">
        <v>128</v>
      </c>
      <c r="G59" s="13"/>
      <c r="H59" s="11" t="s">
        <v>868</v>
      </c>
      <c r="I59" s="14">
        <v>800</v>
      </c>
      <c r="J59" s="14">
        <v>1500</v>
      </c>
      <c r="K59" s="14">
        <v>1500</v>
      </c>
      <c r="L59" s="10"/>
      <c r="M59" s="12"/>
    </row>
    <row r="60" s="1" customFormat="1" ht="18" spans="1:13">
      <c r="A60" s="10">
        <v>56</v>
      </c>
      <c r="B60" s="10"/>
      <c r="C60" s="11" t="s">
        <v>1830</v>
      </c>
      <c r="D60" s="11"/>
      <c r="E60" s="10"/>
      <c r="F60" s="11" t="s">
        <v>128</v>
      </c>
      <c r="G60" s="13"/>
      <c r="H60" s="11" t="s">
        <v>868</v>
      </c>
      <c r="I60" s="14">
        <v>300</v>
      </c>
      <c r="J60" s="14">
        <v>800</v>
      </c>
      <c r="K60" s="14">
        <v>800</v>
      </c>
      <c r="L60" s="10"/>
      <c r="M60" s="12"/>
    </row>
    <row r="61" s="1" customFormat="1" ht="18" spans="1:13">
      <c r="A61" s="10">
        <v>57</v>
      </c>
      <c r="B61" s="10"/>
      <c r="C61" s="11" t="s">
        <v>1831</v>
      </c>
      <c r="D61" s="11"/>
      <c r="E61" s="10"/>
      <c r="F61" s="11" t="s">
        <v>128</v>
      </c>
      <c r="G61" s="13"/>
      <c r="H61" s="11" t="s">
        <v>868</v>
      </c>
      <c r="I61" s="14">
        <v>280</v>
      </c>
      <c r="J61" s="14">
        <v>280</v>
      </c>
      <c r="K61" s="14">
        <v>280</v>
      </c>
      <c r="L61" s="10"/>
      <c r="M61" s="12"/>
    </row>
    <row r="62" s="1" customFormat="1" ht="18" spans="1:13">
      <c r="A62" s="10">
        <v>58</v>
      </c>
      <c r="B62" s="10"/>
      <c r="C62" s="11" t="s">
        <v>1832</v>
      </c>
      <c r="D62" s="11"/>
      <c r="E62" s="10"/>
      <c r="F62" s="11" t="s">
        <v>128</v>
      </c>
      <c r="G62" s="13"/>
      <c r="H62" s="11" t="s">
        <v>868</v>
      </c>
      <c r="I62" s="14">
        <v>1200</v>
      </c>
      <c r="J62" s="14">
        <v>3000</v>
      </c>
      <c r="K62" s="14">
        <v>3000</v>
      </c>
      <c r="L62" s="10"/>
      <c r="M62" s="12"/>
    </row>
    <row r="63" s="1" customFormat="1" ht="36" spans="1:13">
      <c r="A63" s="10">
        <v>59</v>
      </c>
      <c r="B63" s="10"/>
      <c r="C63" s="11" t="s">
        <v>1833</v>
      </c>
      <c r="D63" s="11"/>
      <c r="E63" s="10"/>
      <c r="F63" s="11" t="s">
        <v>128</v>
      </c>
      <c r="G63" s="13"/>
      <c r="H63" s="11" t="s">
        <v>868</v>
      </c>
      <c r="I63" s="14">
        <v>1200</v>
      </c>
      <c r="J63" s="14">
        <v>3000</v>
      </c>
      <c r="K63" s="14">
        <v>3000</v>
      </c>
      <c r="L63" s="11" t="s">
        <v>1834</v>
      </c>
      <c r="M63" s="12"/>
    </row>
    <row r="64" s="1" customFormat="1" ht="18" spans="1:13">
      <c r="A64" s="10">
        <v>60</v>
      </c>
      <c r="B64" s="10"/>
      <c r="C64" s="11" t="s">
        <v>1835</v>
      </c>
      <c r="D64" s="31"/>
      <c r="E64" s="10"/>
      <c r="F64" s="11" t="s">
        <v>24</v>
      </c>
      <c r="G64" s="13">
        <v>1</v>
      </c>
      <c r="H64" s="11" t="s">
        <v>868</v>
      </c>
      <c r="I64" s="14">
        <v>0</v>
      </c>
      <c r="J64" s="14">
        <v>0</v>
      </c>
      <c r="K64" s="14">
        <v>0</v>
      </c>
      <c r="L64" s="10"/>
      <c r="M64" s="12"/>
    </row>
    <row r="65" s="1" customFormat="1" ht="53" spans="1:13">
      <c r="A65" s="10">
        <v>61</v>
      </c>
      <c r="B65" s="10"/>
      <c r="C65" s="11" t="s">
        <v>1836</v>
      </c>
      <c r="D65" s="11"/>
      <c r="E65" s="10"/>
      <c r="F65" s="11" t="s">
        <v>128</v>
      </c>
      <c r="G65" s="11"/>
      <c r="H65" s="32" t="s">
        <v>108</v>
      </c>
      <c r="I65" s="14">
        <v>1200</v>
      </c>
      <c r="J65" s="14">
        <v>3000</v>
      </c>
      <c r="K65" s="14">
        <v>3000</v>
      </c>
      <c r="L65" s="32" t="s">
        <v>1837</v>
      </c>
      <c r="M65" s="12"/>
    </row>
    <row r="66" s="1" customFormat="1" ht="18" spans="1:13">
      <c r="A66" s="10">
        <v>62</v>
      </c>
      <c r="B66" s="10"/>
      <c r="C66" s="11" t="s">
        <v>1838</v>
      </c>
      <c r="D66" s="11"/>
      <c r="E66" s="10"/>
      <c r="F66" s="11" t="s">
        <v>128</v>
      </c>
      <c r="G66" s="13"/>
      <c r="H66" s="11" t="s">
        <v>868</v>
      </c>
      <c r="I66" s="14">
        <v>500</v>
      </c>
      <c r="J66" s="14">
        <v>1000</v>
      </c>
      <c r="K66" s="14">
        <v>1000</v>
      </c>
      <c r="L66" s="10"/>
      <c r="M66" s="12"/>
    </row>
    <row r="67" s="1" customFormat="1" ht="18" spans="1:13">
      <c r="A67" s="10">
        <v>63</v>
      </c>
      <c r="B67" s="10"/>
      <c r="C67" s="11" t="s">
        <v>1839</v>
      </c>
      <c r="D67" s="11"/>
      <c r="E67" s="10"/>
      <c r="F67" s="11" t="s">
        <v>128</v>
      </c>
      <c r="G67" s="13"/>
      <c r="H67" s="11" t="s">
        <v>868</v>
      </c>
      <c r="I67" s="14">
        <v>300</v>
      </c>
      <c r="J67" s="14">
        <v>800</v>
      </c>
      <c r="K67" s="14">
        <v>800</v>
      </c>
      <c r="L67" s="10"/>
      <c r="M67" s="12"/>
    </row>
    <row r="68" s="1" customFormat="1" ht="18" spans="1:13">
      <c r="A68" s="10">
        <v>64</v>
      </c>
      <c r="B68" s="10"/>
      <c r="C68" s="11" t="s">
        <v>1840</v>
      </c>
      <c r="D68" s="11"/>
      <c r="E68" s="10"/>
      <c r="F68" s="11" t="s">
        <v>128</v>
      </c>
      <c r="G68" s="13"/>
      <c r="H68" s="11" t="s">
        <v>868</v>
      </c>
      <c r="I68" s="14">
        <v>500</v>
      </c>
      <c r="J68" s="14">
        <v>1000</v>
      </c>
      <c r="K68" s="14">
        <v>1000</v>
      </c>
      <c r="L68" s="10"/>
      <c r="M68" s="12"/>
    </row>
    <row r="69" s="1" customFormat="1" ht="18" spans="1:13">
      <c r="A69" s="10">
        <v>65</v>
      </c>
      <c r="B69" s="10"/>
      <c r="C69" s="11" t="s">
        <v>1841</v>
      </c>
      <c r="D69" s="11"/>
      <c r="E69" s="10"/>
      <c r="F69" s="11" t="s">
        <v>24</v>
      </c>
      <c r="G69" s="13">
        <v>1</v>
      </c>
      <c r="H69" s="11" t="s">
        <v>868</v>
      </c>
      <c r="I69" s="14">
        <v>0</v>
      </c>
      <c r="J69" s="14">
        <v>0</v>
      </c>
      <c r="K69" s="14">
        <v>0</v>
      </c>
      <c r="L69" s="10"/>
      <c r="M69" s="12"/>
    </row>
    <row r="70" s="1" customFormat="1" ht="18" spans="1:13">
      <c r="A70" s="10">
        <v>66</v>
      </c>
      <c r="B70" s="10"/>
      <c r="C70" s="11" t="s">
        <v>1842</v>
      </c>
      <c r="D70" s="11"/>
      <c r="E70" s="10"/>
      <c r="F70" s="11" t="s">
        <v>128</v>
      </c>
      <c r="G70" s="13"/>
      <c r="H70" s="11" t="s">
        <v>980</v>
      </c>
      <c r="I70" s="14">
        <v>80</v>
      </c>
      <c r="J70" s="14">
        <v>80</v>
      </c>
      <c r="K70" s="14">
        <v>80</v>
      </c>
      <c r="L70" s="10"/>
      <c r="M70" s="12"/>
    </row>
    <row r="71" s="1" customFormat="1" ht="18" spans="1:13">
      <c r="A71" s="10">
        <v>67</v>
      </c>
      <c r="B71" s="10"/>
      <c r="C71" s="11" t="s">
        <v>1843</v>
      </c>
      <c r="D71" s="11"/>
      <c r="E71" s="10"/>
      <c r="F71" s="10"/>
      <c r="G71" s="10"/>
      <c r="H71" s="10"/>
      <c r="I71" s="10"/>
      <c r="J71" s="10"/>
      <c r="K71" s="10"/>
      <c r="L71" s="10"/>
      <c r="M71" s="12"/>
    </row>
    <row r="72" s="1" customFormat="1" ht="141" spans="1:13">
      <c r="A72" s="10">
        <v>68</v>
      </c>
      <c r="B72" s="10"/>
      <c r="C72" s="11" t="s">
        <v>1844</v>
      </c>
      <c r="D72" s="15" t="s">
        <v>1845</v>
      </c>
      <c r="E72" s="16"/>
      <c r="F72" s="16" t="s">
        <v>128</v>
      </c>
      <c r="G72" s="16"/>
      <c r="H72" s="16" t="s">
        <v>108</v>
      </c>
      <c r="I72" s="16">
        <v>2000</v>
      </c>
      <c r="J72" s="16">
        <v>3500</v>
      </c>
      <c r="K72" s="16">
        <v>3500</v>
      </c>
      <c r="L72" s="15" t="s">
        <v>1846</v>
      </c>
      <c r="M72" s="12"/>
    </row>
    <row r="73" s="1" customFormat="1" ht="18" spans="1:13">
      <c r="A73" s="10">
        <v>69</v>
      </c>
      <c r="B73" s="10"/>
      <c r="C73" s="11" t="s">
        <v>1847</v>
      </c>
      <c r="D73" s="11"/>
      <c r="E73" s="10"/>
      <c r="F73" s="11" t="s">
        <v>128</v>
      </c>
      <c r="G73" s="13"/>
      <c r="H73" s="11" t="s">
        <v>868</v>
      </c>
      <c r="I73" s="14">
        <v>220</v>
      </c>
      <c r="J73" s="14">
        <v>220</v>
      </c>
      <c r="K73" s="14">
        <v>220</v>
      </c>
      <c r="L73" s="10"/>
      <c r="M73" s="12"/>
    </row>
    <row r="74" s="1" customFormat="1" ht="18" spans="1:13">
      <c r="A74" s="10">
        <v>70</v>
      </c>
      <c r="B74" s="10"/>
      <c r="C74" s="11" t="s">
        <v>1848</v>
      </c>
      <c r="D74" s="11"/>
      <c r="E74" s="10"/>
      <c r="F74" s="11" t="s">
        <v>128</v>
      </c>
      <c r="G74" s="13"/>
      <c r="H74" s="11" t="s">
        <v>868</v>
      </c>
      <c r="I74" s="14">
        <v>1200</v>
      </c>
      <c r="J74" s="14">
        <v>1200</v>
      </c>
      <c r="K74" s="14">
        <v>1200</v>
      </c>
      <c r="L74" s="10"/>
      <c r="M74" s="12"/>
    </row>
    <row r="75" s="1" customFormat="1" ht="18" spans="1:13">
      <c r="A75" s="10">
        <v>71</v>
      </c>
      <c r="B75" s="10"/>
      <c r="C75" s="11" t="s">
        <v>1849</v>
      </c>
      <c r="D75" s="11"/>
      <c r="E75" s="11"/>
      <c r="F75" s="11" t="s">
        <v>128</v>
      </c>
      <c r="G75" s="11"/>
      <c r="H75" s="11" t="s">
        <v>868</v>
      </c>
      <c r="I75" s="11">
        <v>1200</v>
      </c>
      <c r="J75" s="11">
        <v>3000</v>
      </c>
      <c r="K75" s="11">
        <v>3000</v>
      </c>
      <c r="L75" s="11"/>
      <c r="M75" s="11"/>
    </row>
    <row r="76" s="1" customFormat="1" ht="18" spans="1:13">
      <c r="A76" s="10">
        <v>72</v>
      </c>
      <c r="B76" s="10"/>
      <c r="C76" s="11" t="s">
        <v>1850</v>
      </c>
      <c r="D76" s="11"/>
      <c r="E76" s="10"/>
      <c r="F76" s="11" t="s">
        <v>128</v>
      </c>
      <c r="G76" s="13"/>
      <c r="H76" s="11" t="s">
        <v>868</v>
      </c>
      <c r="I76" s="14">
        <v>2000</v>
      </c>
      <c r="J76" s="14">
        <v>4500</v>
      </c>
      <c r="K76" s="14">
        <v>4500</v>
      </c>
      <c r="L76" s="10"/>
      <c r="M76" s="12"/>
    </row>
    <row r="77" s="1" customFormat="1" ht="18" spans="1:13">
      <c r="A77" s="10">
        <v>73</v>
      </c>
      <c r="B77" s="10"/>
      <c r="C77" s="11" t="s">
        <v>1851</v>
      </c>
      <c r="D77" s="11"/>
      <c r="E77" s="10"/>
      <c r="F77" s="11" t="s">
        <v>128</v>
      </c>
      <c r="G77" s="13"/>
      <c r="H77" s="11" t="s">
        <v>868</v>
      </c>
      <c r="I77" s="14">
        <v>2000</v>
      </c>
      <c r="J77" s="14">
        <v>4500</v>
      </c>
      <c r="K77" s="14">
        <v>4500</v>
      </c>
      <c r="L77" s="10"/>
      <c r="M77" s="12"/>
    </row>
    <row r="78" s="1" customFormat="1" ht="18" spans="1:13">
      <c r="A78" s="10">
        <v>74</v>
      </c>
      <c r="B78" s="10"/>
      <c r="C78" s="11" t="s">
        <v>1852</v>
      </c>
      <c r="D78" s="11"/>
      <c r="E78" s="11"/>
      <c r="F78" s="11" t="s">
        <v>128</v>
      </c>
      <c r="G78" s="11"/>
      <c r="H78" s="11" t="s">
        <v>868</v>
      </c>
      <c r="I78" s="11">
        <v>280</v>
      </c>
      <c r="J78" s="11">
        <v>280</v>
      </c>
      <c r="K78" s="11">
        <v>280</v>
      </c>
      <c r="L78" s="11"/>
      <c r="M78" s="11"/>
    </row>
    <row r="79" s="1" customFormat="1" ht="18" spans="1:13">
      <c r="A79" s="10">
        <v>75</v>
      </c>
      <c r="B79" s="10"/>
      <c r="C79" s="11" t="s">
        <v>1853</v>
      </c>
      <c r="D79" s="11"/>
      <c r="E79" s="10"/>
      <c r="F79" s="11" t="s">
        <v>128</v>
      </c>
      <c r="G79" s="13"/>
      <c r="H79" s="11" t="s">
        <v>868</v>
      </c>
      <c r="I79" s="14">
        <v>1200</v>
      </c>
      <c r="J79" s="14">
        <v>3000</v>
      </c>
      <c r="K79" s="14">
        <v>3000</v>
      </c>
      <c r="L79" s="10"/>
      <c r="M79" s="12"/>
    </row>
    <row r="80" s="1" customFormat="1" ht="141" spans="1:13">
      <c r="A80" s="10">
        <v>76</v>
      </c>
      <c r="B80" s="10"/>
      <c r="C80" s="11" t="s">
        <v>1854</v>
      </c>
      <c r="D80" s="11"/>
      <c r="E80" s="10"/>
      <c r="F80" s="11" t="s">
        <v>128</v>
      </c>
      <c r="G80" s="16"/>
      <c r="H80" s="16" t="s">
        <v>108</v>
      </c>
      <c r="I80" s="16">
        <v>1560</v>
      </c>
      <c r="J80" s="16">
        <v>3000</v>
      </c>
      <c r="K80" s="16">
        <v>3000</v>
      </c>
      <c r="L80" s="16" t="s">
        <v>1779</v>
      </c>
      <c r="M80" s="12"/>
    </row>
    <row r="81" s="1" customFormat="1" ht="18" spans="1:13">
      <c r="A81" s="10">
        <v>77</v>
      </c>
      <c r="B81" s="10"/>
      <c r="C81" s="11" t="s">
        <v>1855</v>
      </c>
      <c r="D81" s="11"/>
      <c r="E81" s="10"/>
      <c r="F81" s="11" t="s">
        <v>128</v>
      </c>
      <c r="G81" s="13"/>
      <c r="H81" s="11" t="s">
        <v>868</v>
      </c>
      <c r="I81" s="14">
        <v>220</v>
      </c>
      <c r="J81" s="14">
        <v>220</v>
      </c>
      <c r="K81" s="14">
        <v>220</v>
      </c>
      <c r="L81" s="10"/>
      <c r="M81" s="12"/>
    </row>
    <row r="82" s="1" customFormat="1" ht="18" spans="1:13">
      <c r="A82" s="10">
        <v>78</v>
      </c>
      <c r="B82" s="10"/>
      <c r="C82" s="11" t="s">
        <v>1856</v>
      </c>
      <c r="D82" s="11"/>
      <c r="E82" s="10"/>
      <c r="F82" s="11" t="s">
        <v>128</v>
      </c>
      <c r="G82" s="13"/>
      <c r="H82" s="11" t="s">
        <v>868</v>
      </c>
      <c r="I82" s="14">
        <v>500</v>
      </c>
      <c r="J82" s="14">
        <v>1000</v>
      </c>
      <c r="K82" s="14">
        <v>1000</v>
      </c>
      <c r="L82" s="10"/>
      <c r="M82" s="12"/>
    </row>
    <row r="83" s="1" customFormat="1" ht="18" spans="1:13">
      <c r="A83" s="10">
        <v>79</v>
      </c>
      <c r="B83" s="10"/>
      <c r="C83" s="11" t="s">
        <v>1857</v>
      </c>
      <c r="D83" s="11"/>
      <c r="E83" s="10"/>
      <c r="F83" s="11" t="s">
        <v>128</v>
      </c>
      <c r="G83" s="13"/>
      <c r="H83" s="11" t="s">
        <v>868</v>
      </c>
      <c r="I83" s="14">
        <v>150</v>
      </c>
      <c r="J83" s="14">
        <v>400</v>
      </c>
      <c r="K83" s="14">
        <v>400</v>
      </c>
      <c r="L83" s="10"/>
      <c r="M83" s="12"/>
    </row>
    <row r="84" s="1" customFormat="1" ht="212" spans="1:13">
      <c r="A84" s="10">
        <v>80</v>
      </c>
      <c r="B84" s="10"/>
      <c r="C84" s="11" t="s">
        <v>1858</v>
      </c>
      <c r="D84" s="11" t="s">
        <v>1859</v>
      </c>
      <c r="E84" s="11"/>
      <c r="F84" s="11" t="s">
        <v>24</v>
      </c>
      <c r="G84" s="11">
        <v>0</v>
      </c>
      <c r="H84" s="11" t="s">
        <v>1143</v>
      </c>
      <c r="I84" s="11">
        <v>0</v>
      </c>
      <c r="J84" s="11">
        <v>0</v>
      </c>
      <c r="K84" s="11">
        <v>0</v>
      </c>
      <c r="L84" s="11" t="s">
        <v>1860</v>
      </c>
      <c r="M84" s="11"/>
    </row>
    <row r="85" s="1" customFormat="1" ht="247" spans="1:13">
      <c r="A85" s="10">
        <v>81</v>
      </c>
      <c r="B85" s="10"/>
      <c r="C85" s="11" t="s">
        <v>1861</v>
      </c>
      <c r="D85" s="11" t="s">
        <v>1862</v>
      </c>
      <c r="E85" s="11"/>
      <c r="F85" s="11" t="s">
        <v>24</v>
      </c>
      <c r="G85" s="11">
        <v>1</v>
      </c>
      <c r="H85" s="11" t="s">
        <v>1143</v>
      </c>
      <c r="I85" s="11">
        <v>0</v>
      </c>
      <c r="J85" s="11">
        <v>0</v>
      </c>
      <c r="K85" s="11">
        <v>0</v>
      </c>
      <c r="L85" s="11" t="s">
        <v>1863</v>
      </c>
      <c r="M85" s="11"/>
    </row>
    <row r="86" s="1" customFormat="1" ht="159" spans="1:13">
      <c r="A86" s="10">
        <v>82</v>
      </c>
      <c r="B86" s="10"/>
      <c r="C86" s="11" t="s">
        <v>1864</v>
      </c>
      <c r="D86" s="11"/>
      <c r="E86" s="10"/>
      <c r="F86" s="11" t="s">
        <v>128</v>
      </c>
      <c r="G86" s="11"/>
      <c r="H86" s="32" t="s">
        <v>1143</v>
      </c>
      <c r="I86" s="14">
        <v>500</v>
      </c>
      <c r="J86" s="14">
        <v>500</v>
      </c>
      <c r="K86" s="14">
        <v>500</v>
      </c>
      <c r="L86" s="32" t="s">
        <v>1865</v>
      </c>
      <c r="M86" s="12"/>
    </row>
    <row r="87" s="1" customFormat="1" ht="36" spans="1:13">
      <c r="A87" s="10">
        <v>83</v>
      </c>
      <c r="B87" s="10"/>
      <c r="C87" s="11" t="s">
        <v>1866</v>
      </c>
      <c r="D87" s="11"/>
      <c r="E87" s="10"/>
      <c r="F87" s="11" t="s">
        <v>128</v>
      </c>
      <c r="G87" s="11"/>
      <c r="H87" s="32" t="s">
        <v>1143</v>
      </c>
      <c r="I87" s="14">
        <v>500</v>
      </c>
      <c r="J87" s="14">
        <v>500</v>
      </c>
      <c r="K87" s="14">
        <v>500</v>
      </c>
      <c r="L87" s="10"/>
      <c r="M87" s="12"/>
    </row>
    <row r="88" s="1" customFormat="1" ht="36" spans="1:13">
      <c r="A88" s="10">
        <v>84</v>
      </c>
      <c r="B88" s="10"/>
      <c r="C88" s="11" t="s">
        <v>1867</v>
      </c>
      <c r="D88" s="11"/>
      <c r="E88" s="10"/>
      <c r="F88" s="11" t="s">
        <v>24</v>
      </c>
      <c r="G88" s="33">
        <v>1</v>
      </c>
      <c r="H88" s="34" t="s">
        <v>1868</v>
      </c>
      <c r="I88" s="14">
        <v>0</v>
      </c>
      <c r="J88" s="14">
        <v>0</v>
      </c>
      <c r="K88" s="14">
        <v>0</v>
      </c>
      <c r="L88" s="10"/>
      <c r="M88" s="12"/>
    </row>
    <row r="89" s="1" customFormat="1" ht="88" spans="1:13">
      <c r="A89" s="10">
        <v>85</v>
      </c>
      <c r="B89" s="10"/>
      <c r="C89" s="11" t="s">
        <v>1869</v>
      </c>
      <c r="D89" s="11" t="s">
        <v>1870</v>
      </c>
      <c r="E89" s="11"/>
      <c r="F89" s="11" t="s">
        <v>128</v>
      </c>
      <c r="G89" s="11"/>
      <c r="H89" s="11" t="s">
        <v>108</v>
      </c>
      <c r="I89" s="11">
        <v>8</v>
      </c>
      <c r="J89" s="11">
        <v>15</v>
      </c>
      <c r="K89" s="11">
        <v>15</v>
      </c>
      <c r="L89" s="11" t="s">
        <v>1871</v>
      </c>
      <c r="M89" s="12"/>
    </row>
    <row r="90" s="1" customFormat="1" ht="18" spans="1:13">
      <c r="A90" s="10">
        <v>86</v>
      </c>
      <c r="B90" s="10"/>
      <c r="C90" s="11" t="s">
        <v>1872</v>
      </c>
      <c r="D90" s="11"/>
      <c r="E90" s="10"/>
      <c r="F90" s="11" t="s">
        <v>128</v>
      </c>
      <c r="G90" s="13"/>
      <c r="H90" s="11" t="s">
        <v>868</v>
      </c>
      <c r="I90" s="14">
        <v>2000</v>
      </c>
      <c r="J90" s="14">
        <v>4500</v>
      </c>
      <c r="K90" s="14">
        <v>4500</v>
      </c>
      <c r="L90" s="10"/>
      <c r="M90" s="12"/>
    </row>
    <row r="91" s="1" customFormat="1" ht="18" spans="1:13">
      <c r="A91" s="10">
        <v>87</v>
      </c>
      <c r="B91" s="10"/>
      <c r="C91" s="11" t="s">
        <v>1873</v>
      </c>
      <c r="D91" s="11"/>
      <c r="E91" s="10"/>
      <c r="F91" s="11" t="s">
        <v>128</v>
      </c>
      <c r="G91" s="13"/>
      <c r="H91" s="11" t="s">
        <v>868</v>
      </c>
      <c r="I91" s="14">
        <v>1200</v>
      </c>
      <c r="J91" s="14">
        <v>3000</v>
      </c>
      <c r="K91" s="14">
        <v>3000</v>
      </c>
      <c r="L91" s="10"/>
      <c r="M91" s="12"/>
    </row>
    <row r="92" s="1" customFormat="1" ht="18" spans="1:13">
      <c r="A92" s="10">
        <v>88</v>
      </c>
      <c r="B92" s="10"/>
      <c r="C92" s="11" t="s">
        <v>1874</v>
      </c>
      <c r="D92" s="11"/>
      <c r="E92" s="10"/>
      <c r="F92" s="11" t="s">
        <v>128</v>
      </c>
      <c r="G92" s="13"/>
      <c r="H92" s="11" t="s">
        <v>868</v>
      </c>
      <c r="I92" s="14">
        <v>2000</v>
      </c>
      <c r="J92" s="14">
        <v>4500</v>
      </c>
      <c r="K92" s="14">
        <v>4500</v>
      </c>
      <c r="L92" s="10"/>
      <c r="M92" s="12"/>
    </row>
    <row r="93" s="1" customFormat="1" ht="18" spans="1:13">
      <c r="A93" s="10">
        <v>89</v>
      </c>
      <c r="B93" s="10"/>
      <c r="C93" s="11" t="s">
        <v>1875</v>
      </c>
      <c r="D93" s="11"/>
      <c r="E93" s="10"/>
      <c r="F93" s="11" t="s">
        <v>128</v>
      </c>
      <c r="G93" s="13"/>
      <c r="H93" s="11" t="s">
        <v>868</v>
      </c>
      <c r="I93" s="14">
        <v>500</v>
      </c>
      <c r="J93" s="14">
        <v>1000</v>
      </c>
      <c r="K93" s="14">
        <v>1000</v>
      </c>
      <c r="L93" s="10"/>
      <c r="M93" s="12"/>
    </row>
    <row r="94" s="1" customFormat="1" ht="18" spans="1:13">
      <c r="A94" s="10">
        <v>90</v>
      </c>
      <c r="B94" s="10"/>
      <c r="C94" s="11" t="s">
        <v>1876</v>
      </c>
      <c r="D94" s="11"/>
      <c r="E94" s="10"/>
      <c r="F94" s="11" t="s">
        <v>128</v>
      </c>
      <c r="G94" s="13"/>
      <c r="H94" s="11" t="s">
        <v>868</v>
      </c>
      <c r="I94" s="14">
        <v>500</v>
      </c>
      <c r="J94" s="14">
        <v>1000</v>
      </c>
      <c r="K94" s="14">
        <v>1000</v>
      </c>
      <c r="L94" s="10"/>
      <c r="M94" s="12"/>
    </row>
    <row r="95" s="1" customFormat="1" ht="18" spans="1:13">
      <c r="A95" s="10">
        <v>91</v>
      </c>
      <c r="B95" s="10"/>
      <c r="C95" s="11" t="s">
        <v>1877</v>
      </c>
      <c r="D95" s="11"/>
      <c r="E95" s="10"/>
      <c r="F95" s="11" t="s">
        <v>128</v>
      </c>
      <c r="G95" s="13"/>
      <c r="H95" s="11" t="s">
        <v>868</v>
      </c>
      <c r="I95" s="14">
        <v>800</v>
      </c>
      <c r="J95" s="14">
        <v>1500</v>
      </c>
      <c r="K95" s="14">
        <v>1500</v>
      </c>
      <c r="L95" s="10"/>
      <c r="M95" s="12"/>
    </row>
    <row r="96" s="1" customFormat="1" ht="18" spans="1:13">
      <c r="A96" s="10">
        <v>92</v>
      </c>
      <c r="B96" s="10"/>
      <c r="C96" s="11" t="s">
        <v>1878</v>
      </c>
      <c r="D96" s="11"/>
      <c r="E96" s="10"/>
      <c r="F96" s="11" t="s">
        <v>128</v>
      </c>
      <c r="G96" s="13"/>
      <c r="H96" s="11" t="s">
        <v>868</v>
      </c>
      <c r="I96" s="14">
        <v>500</v>
      </c>
      <c r="J96" s="14">
        <v>1000</v>
      </c>
      <c r="K96" s="14">
        <v>1000</v>
      </c>
      <c r="L96" s="10"/>
      <c r="M96" s="12"/>
    </row>
    <row r="97" s="1" customFormat="1" ht="18" spans="1:13">
      <c r="A97" s="10">
        <v>93</v>
      </c>
      <c r="B97" s="10"/>
      <c r="C97" s="23" t="s">
        <v>1879</v>
      </c>
      <c r="D97" s="10"/>
      <c r="E97" s="10"/>
      <c r="F97" s="35" t="s">
        <v>128</v>
      </c>
      <c r="G97" s="36"/>
      <c r="H97" s="35" t="s">
        <v>868</v>
      </c>
      <c r="I97" s="37">
        <v>800</v>
      </c>
      <c r="J97" s="37">
        <v>1500</v>
      </c>
      <c r="K97" s="37">
        <v>1500</v>
      </c>
      <c r="L97" s="10"/>
      <c r="M97" s="12"/>
    </row>
    <row r="98" s="1" customFormat="1" ht="18" spans="1:13">
      <c r="A98" s="10">
        <v>94</v>
      </c>
      <c r="B98" s="10"/>
      <c r="C98" s="11" t="s">
        <v>1880</v>
      </c>
      <c r="D98" s="11"/>
      <c r="E98" s="10"/>
      <c r="F98" s="11" t="s">
        <v>128</v>
      </c>
      <c r="G98" s="13"/>
      <c r="H98" s="11" t="s">
        <v>868</v>
      </c>
      <c r="I98" s="14">
        <v>1200</v>
      </c>
      <c r="J98" s="14">
        <v>3000</v>
      </c>
      <c r="K98" s="14">
        <v>3000</v>
      </c>
      <c r="L98" s="10"/>
      <c r="M98" s="12"/>
    </row>
    <row r="99" s="1" customFormat="1" ht="18" spans="1:13">
      <c r="A99" s="10">
        <v>95</v>
      </c>
      <c r="B99" s="10"/>
      <c r="C99" s="11" t="s">
        <v>1881</v>
      </c>
      <c r="D99" s="11"/>
      <c r="E99" s="10"/>
      <c r="F99" s="11" t="s">
        <v>128</v>
      </c>
      <c r="G99" s="13"/>
      <c r="H99" s="11" t="s">
        <v>868</v>
      </c>
      <c r="I99" s="14">
        <v>1200</v>
      </c>
      <c r="J99" s="14">
        <v>3000</v>
      </c>
      <c r="K99" s="14">
        <v>3000</v>
      </c>
      <c r="L99" s="10"/>
      <c r="M99" s="12"/>
    </row>
    <row r="100" s="1" customFormat="1" ht="141" spans="1:13">
      <c r="A100" s="10">
        <v>96</v>
      </c>
      <c r="B100" s="10"/>
      <c r="C100" s="11" t="s">
        <v>1882</v>
      </c>
      <c r="D100" s="11"/>
      <c r="E100" s="10"/>
      <c r="F100" s="11" t="s">
        <v>128</v>
      </c>
      <c r="G100" s="16"/>
      <c r="H100" s="16" t="s">
        <v>108</v>
      </c>
      <c r="I100" s="16">
        <v>1560</v>
      </c>
      <c r="J100" s="16">
        <v>3000</v>
      </c>
      <c r="K100" s="16">
        <v>3000</v>
      </c>
      <c r="L100" s="16" t="s">
        <v>1779</v>
      </c>
      <c r="M100" s="12"/>
    </row>
    <row r="101" s="1" customFormat="1" ht="18" spans="1:13">
      <c r="A101" s="10">
        <v>97</v>
      </c>
      <c r="B101" s="10"/>
      <c r="C101" s="11" t="s">
        <v>1883</v>
      </c>
      <c r="D101" s="11"/>
      <c r="E101" s="10"/>
      <c r="F101" s="11" t="s">
        <v>128</v>
      </c>
      <c r="G101" s="13"/>
      <c r="H101" s="11" t="s">
        <v>868</v>
      </c>
      <c r="I101" s="14">
        <v>500</v>
      </c>
      <c r="J101" s="14">
        <v>1000</v>
      </c>
      <c r="K101" s="14">
        <v>1000</v>
      </c>
      <c r="L101" s="10"/>
      <c r="M101" s="12"/>
    </row>
    <row r="102" s="1" customFormat="1" ht="18" spans="1:13">
      <c r="A102" s="10">
        <v>98</v>
      </c>
      <c r="B102" s="10"/>
      <c r="C102" s="11" t="s">
        <v>1884</v>
      </c>
      <c r="D102" s="11"/>
      <c r="E102" s="10"/>
      <c r="F102" s="11" t="s">
        <v>128</v>
      </c>
      <c r="G102" s="13"/>
      <c r="H102" s="11" t="s">
        <v>868</v>
      </c>
      <c r="I102" s="14">
        <v>1200</v>
      </c>
      <c r="J102" s="14">
        <v>3000</v>
      </c>
      <c r="K102" s="14">
        <v>3000</v>
      </c>
      <c r="L102" s="10"/>
      <c r="M102" s="12"/>
    </row>
    <row r="103" s="1" customFormat="1" ht="18" spans="1:13">
      <c r="A103" s="10">
        <v>99</v>
      </c>
      <c r="B103" s="10"/>
      <c r="C103" s="11" t="s">
        <v>1885</v>
      </c>
      <c r="D103" s="11"/>
      <c r="E103" s="10"/>
      <c r="F103" s="11" t="s">
        <v>128</v>
      </c>
      <c r="G103" s="13"/>
      <c r="H103" s="11" t="s">
        <v>868</v>
      </c>
      <c r="I103" s="14">
        <v>800</v>
      </c>
      <c r="J103" s="14">
        <v>1500</v>
      </c>
      <c r="K103" s="14">
        <v>1500</v>
      </c>
      <c r="L103" s="10"/>
      <c r="M103" s="12"/>
    </row>
    <row r="104" s="1" customFormat="1" ht="18" spans="1:13">
      <c r="A104" s="10">
        <v>100</v>
      </c>
      <c r="B104" s="10"/>
      <c r="C104" s="11" t="s">
        <v>1886</v>
      </c>
      <c r="D104" s="11"/>
      <c r="E104" s="10"/>
      <c r="F104" s="11" t="s">
        <v>128</v>
      </c>
      <c r="G104" s="13"/>
      <c r="H104" s="11" t="s">
        <v>868</v>
      </c>
      <c r="I104" s="14">
        <v>500</v>
      </c>
      <c r="J104" s="14">
        <v>1000</v>
      </c>
      <c r="K104" s="14">
        <v>1000</v>
      </c>
      <c r="L104" s="10"/>
      <c r="M104" s="12"/>
    </row>
    <row r="105" s="1" customFormat="1" ht="18" spans="1:13">
      <c r="A105" s="10">
        <v>101</v>
      </c>
      <c r="B105" s="10"/>
      <c r="C105" s="11" t="s">
        <v>1887</v>
      </c>
      <c r="D105" s="11"/>
      <c r="E105" s="10"/>
      <c r="F105" s="11" t="s">
        <v>128</v>
      </c>
      <c r="G105" s="13"/>
      <c r="H105" s="11" t="s">
        <v>868</v>
      </c>
      <c r="I105" s="14">
        <v>1200</v>
      </c>
      <c r="J105" s="14">
        <v>3000</v>
      </c>
      <c r="K105" s="14">
        <v>3000</v>
      </c>
      <c r="L105" s="10"/>
      <c r="M105" s="12"/>
    </row>
    <row r="106" s="1" customFormat="1" ht="18" spans="1:13">
      <c r="A106" s="10">
        <v>102</v>
      </c>
      <c r="B106" s="10"/>
      <c r="C106" s="11" t="s">
        <v>1888</v>
      </c>
      <c r="D106" s="11"/>
      <c r="E106" s="10"/>
      <c r="F106" s="11" t="s">
        <v>128</v>
      </c>
      <c r="G106" s="13"/>
      <c r="H106" s="11" t="s">
        <v>868</v>
      </c>
      <c r="I106" s="14">
        <v>800</v>
      </c>
      <c r="J106" s="14">
        <v>1500</v>
      </c>
      <c r="K106" s="14">
        <v>1500</v>
      </c>
      <c r="L106" s="10"/>
      <c r="M106" s="12"/>
    </row>
    <row r="107" s="1" customFormat="1" ht="18" spans="1:13">
      <c r="A107" s="10">
        <v>103</v>
      </c>
      <c r="B107" s="10"/>
      <c r="C107" s="11" t="s">
        <v>1889</v>
      </c>
      <c r="D107" s="11"/>
      <c r="E107" s="11"/>
      <c r="F107" s="11" t="s">
        <v>672</v>
      </c>
      <c r="G107" s="11">
        <v>0.05</v>
      </c>
      <c r="H107" s="11" t="s">
        <v>868</v>
      </c>
      <c r="I107" s="11">
        <v>300</v>
      </c>
      <c r="J107" s="11">
        <v>800</v>
      </c>
      <c r="K107" s="11">
        <v>800</v>
      </c>
      <c r="L107" s="11" t="s">
        <v>880</v>
      </c>
      <c r="M107" s="11"/>
    </row>
    <row r="108" s="1" customFormat="1" ht="18" spans="1:13">
      <c r="A108" s="10">
        <v>104</v>
      </c>
      <c r="B108" s="10"/>
      <c r="C108" s="11" t="s">
        <v>1890</v>
      </c>
      <c r="D108" s="11"/>
      <c r="E108" s="10"/>
      <c r="F108" s="11" t="s">
        <v>128</v>
      </c>
      <c r="G108" s="13"/>
      <c r="H108" s="11" t="s">
        <v>868</v>
      </c>
      <c r="I108" s="14">
        <v>1200</v>
      </c>
      <c r="J108" s="14">
        <v>3000</v>
      </c>
      <c r="K108" s="14">
        <v>3000</v>
      </c>
      <c r="L108" s="10"/>
      <c r="M108" s="12"/>
    </row>
    <row r="109" s="1" customFormat="1" ht="18" spans="1:13">
      <c r="A109" s="10">
        <v>105</v>
      </c>
      <c r="B109" s="10"/>
      <c r="C109" s="11" t="s">
        <v>1891</v>
      </c>
      <c r="D109" s="11"/>
      <c r="E109" s="10"/>
      <c r="F109" s="11" t="s">
        <v>128</v>
      </c>
      <c r="G109" s="13"/>
      <c r="H109" s="11" t="s">
        <v>868</v>
      </c>
      <c r="I109" s="14">
        <v>200</v>
      </c>
      <c r="J109" s="14">
        <v>600</v>
      </c>
      <c r="K109" s="14">
        <v>600</v>
      </c>
      <c r="L109" s="10"/>
      <c r="M109" s="12"/>
    </row>
    <row r="110" s="1" customFormat="1" ht="18" spans="1:13">
      <c r="A110" s="10">
        <v>106</v>
      </c>
      <c r="B110" s="10"/>
      <c r="C110" s="11" t="s">
        <v>1892</v>
      </c>
      <c r="D110" s="11"/>
      <c r="E110" s="10"/>
      <c r="F110" s="11" t="s">
        <v>128</v>
      </c>
      <c r="G110" s="13"/>
      <c r="H110" s="11" t="s">
        <v>868</v>
      </c>
      <c r="I110" s="14">
        <v>300</v>
      </c>
      <c r="J110" s="14">
        <v>800</v>
      </c>
      <c r="K110" s="14">
        <v>800</v>
      </c>
      <c r="L110" s="10"/>
      <c r="M110" s="12"/>
    </row>
    <row r="111" s="1" customFormat="1" ht="18" spans="1:13">
      <c r="A111" s="10">
        <v>107</v>
      </c>
      <c r="B111" s="10"/>
      <c r="C111" s="11" t="s">
        <v>1893</v>
      </c>
      <c r="D111" s="11"/>
      <c r="E111" s="10"/>
      <c r="F111" s="11" t="s">
        <v>128</v>
      </c>
      <c r="G111" s="13"/>
      <c r="H111" s="11" t="s">
        <v>868</v>
      </c>
      <c r="I111" s="14">
        <v>1200</v>
      </c>
      <c r="J111" s="14">
        <v>3000</v>
      </c>
      <c r="K111" s="14">
        <v>3000</v>
      </c>
      <c r="L111" s="10"/>
      <c r="M111" s="12"/>
    </row>
    <row r="112" s="1" customFormat="1" ht="18" spans="1:13">
      <c r="A112" s="10">
        <v>108</v>
      </c>
      <c r="B112" s="10"/>
      <c r="C112" s="11" t="s">
        <v>1894</v>
      </c>
      <c r="D112" s="11"/>
      <c r="E112" s="10"/>
      <c r="F112" s="11" t="s">
        <v>128</v>
      </c>
      <c r="G112" s="13"/>
      <c r="H112" s="11" t="s">
        <v>868</v>
      </c>
      <c r="I112" s="14">
        <v>1200</v>
      </c>
      <c r="J112" s="14">
        <v>3000</v>
      </c>
      <c r="K112" s="14">
        <v>3000</v>
      </c>
      <c r="L112" s="10"/>
      <c r="M112" s="12"/>
    </row>
    <row r="113" s="1" customFormat="1" ht="18" spans="1:13">
      <c r="A113" s="10">
        <v>109</v>
      </c>
      <c r="B113" s="10"/>
      <c r="C113" s="11" t="s">
        <v>1895</v>
      </c>
      <c r="D113" s="11"/>
      <c r="E113" s="10"/>
      <c r="F113" s="11" t="s">
        <v>128</v>
      </c>
      <c r="G113" s="13"/>
      <c r="H113" s="11" t="s">
        <v>868</v>
      </c>
      <c r="I113" s="14">
        <v>220</v>
      </c>
      <c r="J113" s="14">
        <v>220</v>
      </c>
      <c r="K113" s="14">
        <v>220</v>
      </c>
      <c r="L113" s="10"/>
      <c r="M113" s="12"/>
    </row>
    <row r="114" s="1" customFormat="1" ht="18" spans="1:13">
      <c r="A114" s="10">
        <v>110</v>
      </c>
      <c r="B114" s="10"/>
      <c r="C114" s="11" t="s">
        <v>1896</v>
      </c>
      <c r="D114" s="11"/>
      <c r="E114" s="10"/>
      <c r="F114" s="11" t="s">
        <v>128</v>
      </c>
      <c r="G114" s="13"/>
      <c r="H114" s="11" t="s">
        <v>868</v>
      </c>
      <c r="I114" s="14">
        <v>800</v>
      </c>
      <c r="J114" s="14">
        <v>1500</v>
      </c>
      <c r="K114" s="14">
        <v>1500</v>
      </c>
      <c r="L114" s="10"/>
      <c r="M114" s="12"/>
    </row>
    <row r="115" s="1" customFormat="1" ht="18" spans="1:13">
      <c r="A115" s="10">
        <v>111</v>
      </c>
      <c r="B115" s="10"/>
      <c r="C115" s="11" t="s">
        <v>1897</v>
      </c>
      <c r="D115" s="11"/>
      <c r="E115" s="10"/>
      <c r="F115" s="11" t="s">
        <v>128</v>
      </c>
      <c r="G115" s="13"/>
      <c r="H115" s="11" t="s">
        <v>868</v>
      </c>
      <c r="I115" s="14">
        <v>500</v>
      </c>
      <c r="J115" s="14">
        <v>1000</v>
      </c>
      <c r="K115" s="14">
        <v>1000</v>
      </c>
      <c r="L115" s="10"/>
      <c r="M115" s="12"/>
    </row>
    <row r="116" s="1" customFormat="1" ht="18" spans="1:13">
      <c r="A116" s="10">
        <v>112</v>
      </c>
      <c r="B116" s="10"/>
      <c r="C116" s="11" t="s">
        <v>1898</v>
      </c>
      <c r="D116" s="11"/>
      <c r="E116" s="10"/>
      <c r="F116" s="11" t="s">
        <v>128</v>
      </c>
      <c r="G116" s="13"/>
      <c r="H116" s="11" t="s">
        <v>868</v>
      </c>
      <c r="I116" s="14">
        <v>100</v>
      </c>
      <c r="J116" s="14">
        <v>200</v>
      </c>
      <c r="K116" s="14">
        <v>200</v>
      </c>
      <c r="L116" s="10"/>
      <c r="M116" s="12"/>
    </row>
    <row r="117" s="1" customFormat="1" ht="36" spans="1:13">
      <c r="A117" s="10">
        <v>113</v>
      </c>
      <c r="B117" s="10"/>
      <c r="C117" s="11" t="s">
        <v>1899</v>
      </c>
      <c r="D117" s="11"/>
      <c r="E117" s="10"/>
      <c r="F117" s="11" t="s">
        <v>128</v>
      </c>
      <c r="G117" s="13"/>
      <c r="H117" s="11" t="s">
        <v>108</v>
      </c>
      <c r="I117" s="14">
        <v>15</v>
      </c>
      <c r="J117" s="14">
        <v>15</v>
      </c>
      <c r="K117" s="14">
        <v>15</v>
      </c>
      <c r="L117" s="20" t="s">
        <v>1900</v>
      </c>
      <c r="M117" s="12"/>
    </row>
    <row r="118" s="1" customFormat="1" ht="18" spans="1:13">
      <c r="A118" s="10">
        <v>114</v>
      </c>
      <c r="B118" s="10"/>
      <c r="C118" s="11" t="s">
        <v>1901</v>
      </c>
      <c r="D118" s="11"/>
      <c r="E118" s="10"/>
      <c r="F118" s="11" t="s">
        <v>128</v>
      </c>
      <c r="G118" s="13"/>
      <c r="H118" s="11" t="s">
        <v>868</v>
      </c>
      <c r="I118" s="14">
        <v>50</v>
      </c>
      <c r="J118" s="14">
        <v>50</v>
      </c>
      <c r="K118" s="14">
        <v>50</v>
      </c>
      <c r="L118" s="10"/>
      <c r="M118" s="12"/>
    </row>
    <row r="119" s="1" customFormat="1" ht="18" spans="1:13">
      <c r="A119" s="10">
        <v>115</v>
      </c>
      <c r="B119" s="10"/>
      <c r="C119" s="11" t="s">
        <v>1902</v>
      </c>
      <c r="D119" s="11"/>
      <c r="E119" s="10"/>
      <c r="F119" s="11" t="s">
        <v>128</v>
      </c>
      <c r="G119" s="13"/>
      <c r="H119" s="11" t="s">
        <v>868</v>
      </c>
      <c r="I119" s="14">
        <v>280</v>
      </c>
      <c r="J119" s="14">
        <v>280</v>
      </c>
      <c r="K119" s="14">
        <v>280</v>
      </c>
      <c r="L119" s="10"/>
      <c r="M119" s="12"/>
    </row>
    <row r="120" s="1" customFormat="1" ht="18" spans="1:13">
      <c r="A120" s="10">
        <v>116</v>
      </c>
      <c r="B120" s="10"/>
      <c r="C120" s="11" t="s">
        <v>1903</v>
      </c>
      <c r="D120" s="11"/>
      <c r="E120" s="10"/>
      <c r="F120" s="11" t="s">
        <v>672</v>
      </c>
      <c r="G120" s="33">
        <v>0.05</v>
      </c>
      <c r="H120" s="11" t="s">
        <v>868</v>
      </c>
      <c r="I120" s="14">
        <v>500</v>
      </c>
      <c r="J120" s="14">
        <v>1000</v>
      </c>
      <c r="K120" s="14">
        <v>1000</v>
      </c>
      <c r="L120" s="10"/>
      <c r="M120" s="12"/>
    </row>
    <row r="121" s="1" customFormat="1" ht="18" spans="1:13">
      <c r="A121" s="10">
        <v>117</v>
      </c>
      <c r="B121" s="10"/>
      <c r="C121" s="11" t="s">
        <v>1904</v>
      </c>
      <c r="D121" s="11"/>
      <c r="E121" s="10"/>
      <c r="F121" s="11" t="s">
        <v>128</v>
      </c>
      <c r="G121" s="13"/>
      <c r="H121" s="11" t="s">
        <v>868</v>
      </c>
      <c r="I121" s="14">
        <v>500</v>
      </c>
      <c r="J121" s="14">
        <v>1000</v>
      </c>
      <c r="K121" s="14">
        <v>1000</v>
      </c>
      <c r="L121" s="10"/>
      <c r="M121" s="12"/>
    </row>
    <row r="122" s="1" customFormat="1" ht="18" spans="1:13">
      <c r="A122" s="10">
        <v>118</v>
      </c>
      <c r="B122" s="10"/>
      <c r="C122" s="11" t="s">
        <v>1905</v>
      </c>
      <c r="D122" s="11"/>
      <c r="E122" s="10"/>
      <c r="F122" s="11" t="s">
        <v>128</v>
      </c>
      <c r="G122" s="13"/>
      <c r="H122" s="11" t="s">
        <v>868</v>
      </c>
      <c r="I122" s="14">
        <v>800</v>
      </c>
      <c r="J122" s="14">
        <v>1500</v>
      </c>
      <c r="K122" s="14">
        <v>1500</v>
      </c>
      <c r="L122" s="10"/>
      <c r="M122" s="12"/>
    </row>
    <row r="123" s="1" customFormat="1" ht="18" spans="1:13">
      <c r="A123" s="10">
        <v>119</v>
      </c>
      <c r="B123" s="10"/>
      <c r="C123" s="11" t="s">
        <v>1906</v>
      </c>
      <c r="D123" s="11"/>
      <c r="E123" s="10"/>
      <c r="F123" s="11" t="s">
        <v>128</v>
      </c>
      <c r="G123" s="13"/>
      <c r="H123" s="11" t="s">
        <v>868</v>
      </c>
      <c r="I123" s="14">
        <v>1200</v>
      </c>
      <c r="J123" s="14">
        <v>3000</v>
      </c>
      <c r="K123" s="14">
        <v>3000</v>
      </c>
      <c r="L123" s="10"/>
      <c r="M123" s="12"/>
    </row>
    <row r="124" s="1" customFormat="1" ht="53" spans="1:13">
      <c r="A124" s="10">
        <v>120</v>
      </c>
      <c r="B124" s="10"/>
      <c r="C124" s="11" t="s">
        <v>1907</v>
      </c>
      <c r="D124" s="11"/>
      <c r="E124" s="10"/>
      <c r="F124" s="11" t="s">
        <v>128</v>
      </c>
      <c r="G124" s="11"/>
      <c r="H124" s="32" t="s">
        <v>108</v>
      </c>
      <c r="I124" s="14">
        <v>1200</v>
      </c>
      <c r="J124" s="14">
        <v>3000</v>
      </c>
      <c r="K124" s="14">
        <v>3000</v>
      </c>
      <c r="L124" s="32" t="s">
        <v>1837</v>
      </c>
      <c r="M124" s="12"/>
    </row>
    <row r="125" s="1" customFormat="1" ht="18" spans="1:13">
      <c r="A125" s="10">
        <v>121</v>
      </c>
      <c r="B125" s="10"/>
      <c r="C125" s="11" t="s">
        <v>1908</v>
      </c>
      <c r="D125" s="11"/>
      <c r="E125" s="10"/>
      <c r="F125" s="11" t="s">
        <v>128</v>
      </c>
      <c r="G125" s="13"/>
      <c r="H125" s="11" t="s">
        <v>868</v>
      </c>
      <c r="I125" s="14">
        <v>800</v>
      </c>
      <c r="J125" s="14">
        <v>1500</v>
      </c>
      <c r="K125" s="14">
        <v>1500</v>
      </c>
      <c r="L125" s="10"/>
      <c r="M125" s="12"/>
    </row>
    <row r="126" s="1" customFormat="1" ht="18" spans="1:13">
      <c r="A126" s="10">
        <v>122</v>
      </c>
      <c r="B126" s="10"/>
      <c r="C126" s="23" t="s">
        <v>1909</v>
      </c>
      <c r="D126" s="10"/>
      <c r="E126" s="10"/>
      <c r="F126" s="24" t="s">
        <v>128</v>
      </c>
      <c r="G126" s="25"/>
      <c r="H126" s="26" t="s">
        <v>868</v>
      </c>
      <c r="I126" s="27">
        <v>150</v>
      </c>
      <c r="J126" s="27">
        <v>400</v>
      </c>
      <c r="K126" s="27">
        <v>400</v>
      </c>
      <c r="L126" s="10"/>
      <c r="M126" s="12"/>
    </row>
    <row r="127" s="1" customFormat="1" ht="18" spans="1:13">
      <c r="A127" s="10">
        <v>123</v>
      </c>
      <c r="B127" s="10"/>
      <c r="C127" s="11" t="s">
        <v>1910</v>
      </c>
      <c r="D127" s="11"/>
      <c r="E127" s="10"/>
      <c r="F127" s="11" t="s">
        <v>128</v>
      </c>
      <c r="G127" s="13"/>
      <c r="H127" s="11" t="s">
        <v>868</v>
      </c>
      <c r="I127" s="14">
        <v>300</v>
      </c>
      <c r="J127" s="14">
        <v>800</v>
      </c>
      <c r="K127" s="14">
        <v>800</v>
      </c>
      <c r="L127" s="10"/>
      <c r="M127" s="12"/>
    </row>
    <row r="128" s="1" customFormat="1" ht="18" spans="1:13">
      <c r="A128" s="10">
        <v>124</v>
      </c>
      <c r="B128" s="10"/>
      <c r="C128" s="11" t="s">
        <v>1911</v>
      </c>
      <c r="D128" s="11"/>
      <c r="E128" s="10"/>
      <c r="F128" s="11" t="s">
        <v>128</v>
      </c>
      <c r="G128" s="13"/>
      <c r="H128" s="11" t="s">
        <v>868</v>
      </c>
      <c r="I128" s="14">
        <v>300</v>
      </c>
      <c r="J128" s="14">
        <v>800</v>
      </c>
      <c r="K128" s="14">
        <v>800</v>
      </c>
      <c r="L128" s="10"/>
      <c r="M128" s="12"/>
    </row>
    <row r="129" s="1" customFormat="1" ht="18" spans="1:13">
      <c r="A129" s="10">
        <v>125</v>
      </c>
      <c r="B129" s="10"/>
      <c r="C129" s="11" t="s">
        <v>1912</v>
      </c>
      <c r="D129" s="11"/>
      <c r="E129" s="10"/>
      <c r="F129" s="11" t="s">
        <v>128</v>
      </c>
      <c r="G129" s="13"/>
      <c r="H129" s="11" t="s">
        <v>868</v>
      </c>
      <c r="I129" s="14">
        <v>800</v>
      </c>
      <c r="J129" s="14">
        <v>1500</v>
      </c>
      <c r="K129" s="14">
        <v>1500</v>
      </c>
      <c r="L129" s="10"/>
      <c r="M129" s="12"/>
    </row>
    <row r="130" s="1" customFormat="1" ht="18" spans="1:13">
      <c r="A130" s="10">
        <v>126</v>
      </c>
      <c r="B130" s="10"/>
      <c r="C130" s="11" t="s">
        <v>1913</v>
      </c>
      <c r="D130" s="11"/>
      <c r="E130" s="10"/>
      <c r="F130" s="11" t="s">
        <v>128</v>
      </c>
      <c r="G130" s="13"/>
      <c r="H130" s="11" t="s">
        <v>868</v>
      </c>
      <c r="I130" s="14">
        <v>200</v>
      </c>
      <c r="J130" s="14">
        <v>600</v>
      </c>
      <c r="K130" s="14">
        <v>600</v>
      </c>
      <c r="L130" s="10"/>
      <c r="M130" s="12"/>
    </row>
    <row r="131" s="1" customFormat="1" ht="18" spans="1:13">
      <c r="A131" s="10">
        <v>127</v>
      </c>
      <c r="B131" s="10"/>
      <c r="C131" s="11" t="s">
        <v>1914</v>
      </c>
      <c r="D131" s="11"/>
      <c r="E131" s="10"/>
      <c r="F131" s="11" t="s">
        <v>128</v>
      </c>
      <c r="G131" s="13"/>
      <c r="H131" s="11" t="s">
        <v>868</v>
      </c>
      <c r="I131" s="14">
        <v>500</v>
      </c>
      <c r="J131" s="14">
        <v>1000</v>
      </c>
      <c r="K131" s="14">
        <v>1000</v>
      </c>
      <c r="L131" s="10"/>
      <c r="M131" s="12"/>
    </row>
    <row r="132" s="1" customFormat="1" ht="18" spans="1:13">
      <c r="A132" s="10">
        <v>128</v>
      </c>
      <c r="B132" s="10"/>
      <c r="C132" s="11" t="s">
        <v>1915</v>
      </c>
      <c r="D132" s="11"/>
      <c r="E132" s="10"/>
      <c r="F132" s="11" t="s">
        <v>128</v>
      </c>
      <c r="G132" s="13"/>
      <c r="H132" s="11" t="s">
        <v>868</v>
      </c>
      <c r="I132" s="14">
        <v>500</v>
      </c>
      <c r="J132" s="14">
        <v>1000</v>
      </c>
      <c r="K132" s="14">
        <v>1000</v>
      </c>
      <c r="L132" s="10"/>
      <c r="M132" s="12"/>
    </row>
    <row r="133" s="1" customFormat="1" ht="18" spans="1:13">
      <c r="A133" s="10">
        <v>129</v>
      </c>
      <c r="B133" s="10"/>
      <c r="C133" s="11" t="s">
        <v>1916</v>
      </c>
      <c r="D133" s="11"/>
      <c r="E133" s="10"/>
      <c r="F133" s="11" t="s">
        <v>128</v>
      </c>
      <c r="G133" s="13"/>
      <c r="H133" s="11" t="s">
        <v>868</v>
      </c>
      <c r="I133" s="14">
        <v>1200</v>
      </c>
      <c r="J133" s="14">
        <v>3000</v>
      </c>
      <c r="K133" s="14">
        <v>3000</v>
      </c>
      <c r="L133" s="10"/>
      <c r="M133" s="12"/>
    </row>
    <row r="134" s="1" customFormat="1" ht="159" spans="1:13">
      <c r="A134" s="10">
        <v>130</v>
      </c>
      <c r="B134" s="10"/>
      <c r="C134" s="11" t="s">
        <v>1917</v>
      </c>
      <c r="D134" s="38" t="s">
        <v>1918</v>
      </c>
      <c r="E134" s="34"/>
      <c r="F134" s="19" t="s">
        <v>128</v>
      </c>
      <c r="G134" s="11"/>
      <c r="H134" s="11" t="s">
        <v>502</v>
      </c>
      <c r="I134" s="14">
        <v>2000</v>
      </c>
      <c r="J134" s="14">
        <v>4500</v>
      </c>
      <c r="K134" s="14">
        <v>4500</v>
      </c>
      <c r="L134" s="10"/>
      <c r="M134" s="12"/>
    </row>
    <row r="135" s="1" customFormat="1" ht="18" spans="1:13">
      <c r="A135" s="10">
        <v>131</v>
      </c>
      <c r="B135" s="10"/>
      <c r="C135" s="11" t="s">
        <v>1919</v>
      </c>
      <c r="D135" s="11"/>
      <c r="E135" s="10"/>
      <c r="F135" s="11" t="s">
        <v>128</v>
      </c>
      <c r="G135" s="13"/>
      <c r="H135" s="11" t="s">
        <v>868</v>
      </c>
      <c r="I135" s="14">
        <v>1200</v>
      </c>
      <c r="J135" s="14">
        <v>3000</v>
      </c>
      <c r="K135" s="14">
        <v>3000</v>
      </c>
      <c r="L135" s="10"/>
      <c r="M135" s="12"/>
    </row>
    <row r="136" s="1" customFormat="1" ht="18" spans="1:13">
      <c r="A136" s="10">
        <v>132</v>
      </c>
      <c r="B136" s="10"/>
      <c r="C136" s="11" t="s">
        <v>1920</v>
      </c>
      <c r="D136" s="11"/>
      <c r="E136" s="10"/>
      <c r="F136" s="11" t="s">
        <v>128</v>
      </c>
      <c r="G136" s="13"/>
      <c r="H136" s="11" t="s">
        <v>868</v>
      </c>
      <c r="I136" s="14">
        <v>500</v>
      </c>
      <c r="J136" s="14">
        <v>1000</v>
      </c>
      <c r="K136" s="14">
        <v>1000</v>
      </c>
      <c r="L136" s="10"/>
      <c r="M136" s="12"/>
    </row>
    <row r="137" s="1" customFormat="1" ht="18" spans="1:13">
      <c r="A137" s="10">
        <v>133</v>
      </c>
      <c r="B137" s="10"/>
      <c r="C137" s="11" t="s">
        <v>1921</v>
      </c>
      <c r="D137" s="11"/>
      <c r="E137" s="10"/>
      <c r="F137" s="11" t="s">
        <v>128</v>
      </c>
      <c r="G137" s="13"/>
      <c r="H137" s="11" t="s">
        <v>868</v>
      </c>
      <c r="I137" s="14">
        <v>500</v>
      </c>
      <c r="J137" s="14">
        <v>1000</v>
      </c>
      <c r="K137" s="14">
        <v>1000</v>
      </c>
      <c r="L137" s="10"/>
      <c r="M137" s="12"/>
    </row>
    <row r="138" s="1" customFormat="1" ht="18" spans="1:13">
      <c r="A138" s="10">
        <v>134</v>
      </c>
      <c r="B138" s="10"/>
      <c r="C138" s="11" t="s">
        <v>1922</v>
      </c>
      <c r="D138" s="11"/>
      <c r="E138" s="10"/>
      <c r="F138" s="11" t="s">
        <v>128</v>
      </c>
      <c r="G138" s="13"/>
      <c r="H138" s="11" t="s">
        <v>868</v>
      </c>
      <c r="I138" s="14">
        <v>1200</v>
      </c>
      <c r="J138" s="14">
        <v>3000</v>
      </c>
      <c r="K138" s="14">
        <v>3000</v>
      </c>
      <c r="L138" s="10"/>
      <c r="M138" s="12"/>
    </row>
    <row r="139" s="1" customFormat="1" ht="18" spans="1:13">
      <c r="A139" s="10">
        <v>135</v>
      </c>
      <c r="B139" s="10"/>
      <c r="C139" s="11" t="s">
        <v>1923</v>
      </c>
      <c r="D139" s="11"/>
      <c r="E139" s="10"/>
      <c r="F139" s="11" t="s">
        <v>128</v>
      </c>
      <c r="G139" s="13"/>
      <c r="H139" s="11" t="s">
        <v>868</v>
      </c>
      <c r="I139" s="14">
        <v>2000</v>
      </c>
      <c r="J139" s="14">
        <v>4500</v>
      </c>
      <c r="K139" s="14">
        <v>4500</v>
      </c>
      <c r="L139" s="10"/>
      <c r="M139" s="12"/>
    </row>
    <row r="140" s="1" customFormat="1" ht="18" spans="1:13">
      <c r="A140" s="10">
        <v>136</v>
      </c>
      <c r="B140" s="10"/>
      <c r="C140" s="11" t="s">
        <v>1924</v>
      </c>
      <c r="D140" s="11"/>
      <c r="E140" s="10"/>
      <c r="F140" s="11" t="s">
        <v>128</v>
      </c>
      <c r="G140" s="13"/>
      <c r="H140" s="11" t="s">
        <v>868</v>
      </c>
      <c r="I140" s="14">
        <v>500</v>
      </c>
      <c r="J140" s="14">
        <v>1000</v>
      </c>
      <c r="K140" s="14">
        <v>1000</v>
      </c>
      <c r="L140" s="10"/>
      <c r="M140" s="12"/>
    </row>
    <row r="141" s="1" customFormat="1" ht="18" spans="1:13">
      <c r="A141" s="10">
        <v>137</v>
      </c>
      <c r="B141" s="10"/>
      <c r="C141" s="11" t="s">
        <v>1925</v>
      </c>
      <c r="D141" s="11"/>
      <c r="E141" s="11"/>
      <c r="F141" s="11" t="s">
        <v>128</v>
      </c>
      <c r="G141" s="11"/>
      <c r="H141" s="11" t="s">
        <v>108</v>
      </c>
      <c r="I141" s="11">
        <v>25</v>
      </c>
      <c r="J141" s="11">
        <v>25</v>
      </c>
      <c r="K141" s="11">
        <v>25</v>
      </c>
      <c r="L141" s="11"/>
      <c r="M141" s="11"/>
    </row>
    <row r="142" s="1" customFormat="1" ht="18" spans="1:13">
      <c r="A142" s="10">
        <v>138</v>
      </c>
      <c r="B142" s="10"/>
      <c r="C142" s="11" t="s">
        <v>1926</v>
      </c>
      <c r="D142" s="11"/>
      <c r="E142" s="10"/>
      <c r="F142" s="11" t="s">
        <v>24</v>
      </c>
      <c r="G142" s="33">
        <v>1</v>
      </c>
      <c r="H142" s="11" t="s">
        <v>868</v>
      </c>
      <c r="I142" s="14">
        <v>0</v>
      </c>
      <c r="J142" s="14">
        <v>0</v>
      </c>
      <c r="K142" s="14">
        <v>0</v>
      </c>
      <c r="L142" s="10"/>
      <c r="M142" s="12"/>
    </row>
    <row r="143" s="1" customFormat="1" ht="18" spans="1:13">
      <c r="A143" s="10">
        <v>139</v>
      </c>
      <c r="B143" s="10"/>
      <c r="C143" s="11" t="s">
        <v>1927</v>
      </c>
      <c r="D143" s="11"/>
      <c r="E143" s="10"/>
      <c r="F143" s="11" t="s">
        <v>128</v>
      </c>
      <c r="G143" s="13"/>
      <c r="H143" s="11" t="s">
        <v>868</v>
      </c>
      <c r="I143" s="14">
        <v>1200</v>
      </c>
      <c r="J143" s="14">
        <v>3000</v>
      </c>
      <c r="K143" s="14">
        <v>3000</v>
      </c>
      <c r="L143" s="10"/>
      <c r="M143" s="12"/>
    </row>
    <row r="144" s="1" customFormat="1" ht="18" spans="1:13">
      <c r="A144" s="10">
        <v>140</v>
      </c>
      <c r="B144" s="10"/>
      <c r="C144" s="11" t="s">
        <v>1928</v>
      </c>
      <c r="D144" s="11"/>
      <c r="E144" s="10"/>
      <c r="F144" s="11" t="s">
        <v>128</v>
      </c>
      <c r="G144" s="13"/>
      <c r="H144" s="11" t="s">
        <v>868</v>
      </c>
      <c r="I144" s="14">
        <v>500</v>
      </c>
      <c r="J144" s="14">
        <v>1000</v>
      </c>
      <c r="K144" s="14">
        <v>1000</v>
      </c>
      <c r="L144" s="10"/>
      <c r="M144" s="12"/>
    </row>
    <row r="145" s="1" customFormat="1" ht="18" spans="1:13">
      <c r="A145" s="10">
        <v>141</v>
      </c>
      <c r="B145" s="10"/>
      <c r="C145" s="11" t="s">
        <v>1929</v>
      </c>
      <c r="D145" s="11"/>
      <c r="E145" s="10"/>
      <c r="F145" s="11" t="s">
        <v>128</v>
      </c>
      <c r="G145" s="13"/>
      <c r="H145" s="11" t="s">
        <v>980</v>
      </c>
      <c r="I145" s="14">
        <v>80</v>
      </c>
      <c r="J145" s="14">
        <v>80</v>
      </c>
      <c r="K145" s="14">
        <v>80</v>
      </c>
      <c r="L145" s="10"/>
      <c r="M145" s="12"/>
    </row>
    <row r="146" s="1" customFormat="1" ht="18" spans="1:13">
      <c r="A146" s="10">
        <v>142</v>
      </c>
      <c r="B146" s="10"/>
      <c r="C146" s="11" t="s">
        <v>1930</v>
      </c>
      <c r="D146" s="11"/>
      <c r="E146" s="10"/>
      <c r="F146" s="11" t="s">
        <v>128</v>
      </c>
      <c r="G146" s="13"/>
      <c r="H146" s="11" t="s">
        <v>980</v>
      </c>
      <c r="I146" s="14">
        <v>80</v>
      </c>
      <c r="J146" s="14">
        <v>80</v>
      </c>
      <c r="K146" s="14">
        <v>80</v>
      </c>
      <c r="L146" s="10"/>
      <c r="M146" s="12"/>
    </row>
    <row r="147" s="1" customFormat="1" ht="18" spans="1:13">
      <c r="A147" s="10">
        <v>143</v>
      </c>
      <c r="B147" s="10"/>
      <c r="C147" s="11" t="s">
        <v>1931</v>
      </c>
      <c r="D147" s="11"/>
      <c r="E147" s="10"/>
      <c r="F147" s="11" t="s">
        <v>128</v>
      </c>
      <c r="G147" s="13"/>
      <c r="H147" s="11" t="s">
        <v>980</v>
      </c>
      <c r="I147" s="14">
        <v>80</v>
      </c>
      <c r="J147" s="14">
        <v>80</v>
      </c>
      <c r="K147" s="14">
        <v>80</v>
      </c>
      <c r="L147" s="10"/>
      <c r="M147" s="12"/>
    </row>
    <row r="148" s="1" customFormat="1" ht="18" spans="1:13">
      <c r="A148" s="10">
        <v>144</v>
      </c>
      <c r="B148" s="10"/>
      <c r="C148" s="11" t="s">
        <v>1932</v>
      </c>
      <c r="D148" s="11"/>
      <c r="E148" s="10"/>
      <c r="F148" s="11" t="s">
        <v>24</v>
      </c>
      <c r="G148" s="13">
        <v>1</v>
      </c>
      <c r="H148" s="11" t="s">
        <v>868</v>
      </c>
      <c r="I148" s="14">
        <v>0</v>
      </c>
      <c r="J148" s="14">
        <v>0</v>
      </c>
      <c r="K148" s="14">
        <v>0</v>
      </c>
      <c r="L148" s="10"/>
      <c r="M148" s="12"/>
    </row>
    <row r="149" s="1" customFormat="1" ht="18" spans="1:13">
      <c r="A149" s="10">
        <v>145</v>
      </c>
      <c r="B149" s="10"/>
      <c r="C149" s="11" t="s">
        <v>1933</v>
      </c>
      <c r="D149" s="11"/>
      <c r="E149" s="10"/>
      <c r="F149" s="11" t="s">
        <v>128</v>
      </c>
      <c r="G149" s="13"/>
      <c r="H149" s="11" t="s">
        <v>868</v>
      </c>
      <c r="I149" s="14">
        <v>500</v>
      </c>
      <c r="J149" s="14">
        <v>1000</v>
      </c>
      <c r="K149" s="14">
        <v>1000</v>
      </c>
      <c r="L149" s="10"/>
      <c r="M149" s="12"/>
    </row>
    <row r="150" s="1" customFormat="1" ht="18" spans="1:13">
      <c r="A150" s="10">
        <v>146</v>
      </c>
      <c r="B150" s="10"/>
      <c r="C150" s="11" t="s">
        <v>1934</v>
      </c>
      <c r="D150" s="11"/>
      <c r="E150" s="10"/>
      <c r="F150" s="11" t="s">
        <v>128</v>
      </c>
      <c r="G150" s="13"/>
      <c r="H150" s="11" t="s">
        <v>868</v>
      </c>
      <c r="I150" s="14">
        <v>500</v>
      </c>
      <c r="J150" s="14">
        <v>1000</v>
      </c>
      <c r="K150" s="14">
        <v>1000</v>
      </c>
      <c r="L150" s="10"/>
      <c r="M150" s="12"/>
    </row>
    <row r="151" s="1" customFormat="1" ht="18" spans="1:13">
      <c r="A151" s="10">
        <v>147</v>
      </c>
      <c r="B151" s="10"/>
      <c r="C151" s="11" t="s">
        <v>1935</v>
      </c>
      <c r="D151" s="11"/>
      <c r="E151" s="10"/>
      <c r="F151" s="11" t="s">
        <v>128</v>
      </c>
      <c r="G151" s="13"/>
      <c r="H151" s="11" t="s">
        <v>868</v>
      </c>
      <c r="I151" s="14">
        <v>500</v>
      </c>
      <c r="J151" s="14">
        <v>1000</v>
      </c>
      <c r="K151" s="14">
        <v>1000</v>
      </c>
      <c r="L151" s="10"/>
      <c r="M151" s="12"/>
    </row>
    <row r="152" s="1" customFormat="1" ht="18" spans="1:13">
      <c r="A152" s="10">
        <v>148</v>
      </c>
      <c r="B152" s="10"/>
      <c r="C152" s="11" t="s">
        <v>1936</v>
      </c>
      <c r="D152" s="11"/>
      <c r="E152" s="10"/>
      <c r="F152" s="11" t="s">
        <v>128</v>
      </c>
      <c r="G152" s="13"/>
      <c r="H152" s="11" t="s">
        <v>868</v>
      </c>
      <c r="I152" s="14">
        <v>500</v>
      </c>
      <c r="J152" s="14">
        <v>1000</v>
      </c>
      <c r="K152" s="14">
        <v>1000</v>
      </c>
      <c r="L152" s="10"/>
      <c r="M152" s="12"/>
    </row>
    <row r="153" s="1" customFormat="1" ht="18" spans="1:13">
      <c r="A153" s="10">
        <v>149</v>
      </c>
      <c r="B153" s="10"/>
      <c r="C153" s="11" t="s">
        <v>1937</v>
      </c>
      <c r="D153" s="11"/>
      <c r="E153" s="10"/>
      <c r="F153" s="11" t="s">
        <v>128</v>
      </c>
      <c r="G153" s="13"/>
      <c r="H153" s="11" t="s">
        <v>868</v>
      </c>
      <c r="I153" s="14">
        <v>1200</v>
      </c>
      <c r="J153" s="14">
        <v>3000</v>
      </c>
      <c r="K153" s="14">
        <v>3000</v>
      </c>
      <c r="L153" s="10"/>
      <c r="M153" s="12"/>
    </row>
    <row r="154" s="1" customFormat="1" ht="18" spans="1:13">
      <c r="A154" s="10">
        <v>150</v>
      </c>
      <c r="B154" s="10"/>
      <c r="C154" s="11" t="s">
        <v>1938</v>
      </c>
      <c r="D154" s="11"/>
      <c r="E154" s="10"/>
      <c r="F154" s="11" t="s">
        <v>128</v>
      </c>
      <c r="G154" s="13"/>
      <c r="H154" s="11" t="s">
        <v>868</v>
      </c>
      <c r="I154" s="14">
        <v>220</v>
      </c>
      <c r="J154" s="14">
        <v>220</v>
      </c>
      <c r="K154" s="14">
        <v>220</v>
      </c>
      <c r="L154" s="20" t="s">
        <v>1782</v>
      </c>
      <c r="M154" s="12"/>
    </row>
    <row r="155" s="1" customFormat="1" ht="18" spans="1:13">
      <c r="A155" s="10">
        <v>151</v>
      </c>
      <c r="B155" s="10"/>
      <c r="C155" s="11" t="s">
        <v>1939</v>
      </c>
      <c r="D155" s="11"/>
      <c r="E155" s="10"/>
      <c r="F155" s="11" t="s">
        <v>128</v>
      </c>
      <c r="G155" s="13"/>
      <c r="H155" s="11" t="s">
        <v>868</v>
      </c>
      <c r="I155" s="14">
        <v>300</v>
      </c>
      <c r="J155" s="14">
        <v>800</v>
      </c>
      <c r="K155" s="14">
        <v>800</v>
      </c>
      <c r="L155" s="10"/>
      <c r="M155" s="12"/>
    </row>
    <row r="156" s="1" customFormat="1" ht="18" spans="1:13">
      <c r="A156" s="10">
        <v>152</v>
      </c>
      <c r="B156" s="10"/>
      <c r="C156" s="11" t="s">
        <v>1940</v>
      </c>
      <c r="D156" s="11"/>
      <c r="E156" s="10"/>
      <c r="F156" s="11" t="s">
        <v>128</v>
      </c>
      <c r="G156" s="13"/>
      <c r="H156" s="11" t="s">
        <v>108</v>
      </c>
      <c r="I156" s="14">
        <v>15</v>
      </c>
      <c r="J156" s="14">
        <v>15</v>
      </c>
      <c r="K156" s="14">
        <v>15</v>
      </c>
      <c r="L156" s="10"/>
      <c r="M156" s="12"/>
    </row>
    <row r="157" s="1" customFormat="1" ht="18" spans="1:13">
      <c r="A157" s="10">
        <v>153</v>
      </c>
      <c r="B157" s="10"/>
      <c r="C157" s="11" t="s">
        <v>1941</v>
      </c>
      <c r="D157" s="11"/>
      <c r="E157" s="10"/>
      <c r="F157" s="11" t="s">
        <v>128</v>
      </c>
      <c r="G157" s="13"/>
      <c r="H157" s="11" t="s">
        <v>108</v>
      </c>
      <c r="I157" s="14">
        <v>15</v>
      </c>
      <c r="J157" s="14">
        <v>15</v>
      </c>
      <c r="K157" s="14">
        <v>15</v>
      </c>
      <c r="L157" s="10"/>
      <c r="M157" s="12"/>
    </row>
    <row r="158" s="1" customFormat="1" ht="18" spans="1:13">
      <c r="A158" s="10">
        <v>154</v>
      </c>
      <c r="B158" s="10"/>
      <c r="C158" s="11" t="s">
        <v>1942</v>
      </c>
      <c r="D158" s="11"/>
      <c r="E158" s="10"/>
      <c r="F158" s="11" t="s">
        <v>24</v>
      </c>
      <c r="G158" s="13">
        <v>1</v>
      </c>
      <c r="H158" s="11" t="s">
        <v>868</v>
      </c>
      <c r="I158" s="14">
        <v>0</v>
      </c>
      <c r="J158" s="14">
        <v>0</v>
      </c>
      <c r="K158" s="14">
        <v>0</v>
      </c>
      <c r="L158" s="10"/>
      <c r="M158" s="12"/>
    </row>
    <row r="159" s="1" customFormat="1" ht="18" spans="1:13">
      <c r="A159" s="10">
        <v>155</v>
      </c>
      <c r="B159" s="10"/>
      <c r="C159" s="11" t="s">
        <v>1943</v>
      </c>
      <c r="D159" s="11"/>
      <c r="E159" s="10"/>
      <c r="F159" s="11" t="s">
        <v>24</v>
      </c>
      <c r="G159" s="13">
        <v>1</v>
      </c>
      <c r="H159" s="11" t="s">
        <v>868</v>
      </c>
      <c r="I159" s="14">
        <v>0</v>
      </c>
      <c r="J159" s="14">
        <v>0</v>
      </c>
      <c r="K159" s="14">
        <v>0</v>
      </c>
      <c r="L159" s="10"/>
      <c r="M159" s="12"/>
    </row>
    <row r="160" s="1" customFormat="1" ht="18" spans="1:13">
      <c r="A160" s="10">
        <v>156</v>
      </c>
      <c r="B160" s="10"/>
      <c r="C160" s="11" t="s">
        <v>1944</v>
      </c>
      <c r="D160" s="11"/>
      <c r="E160" s="10"/>
      <c r="F160" s="11" t="s">
        <v>128</v>
      </c>
      <c r="G160" s="13"/>
      <c r="H160" s="11" t="s">
        <v>868</v>
      </c>
      <c r="I160" s="14">
        <v>1200</v>
      </c>
      <c r="J160" s="14">
        <v>3000</v>
      </c>
      <c r="K160" s="14">
        <v>3000</v>
      </c>
      <c r="L160" s="10"/>
      <c r="M160" s="12"/>
    </row>
    <row r="161" s="1" customFormat="1" ht="18" spans="1:13">
      <c r="A161" s="10">
        <v>157</v>
      </c>
      <c r="B161" s="10"/>
      <c r="C161" s="11" t="s">
        <v>1945</v>
      </c>
      <c r="D161" s="11"/>
      <c r="E161" s="10"/>
      <c r="F161" s="11" t="s">
        <v>128</v>
      </c>
      <c r="G161" s="13"/>
      <c r="H161" s="11" t="s">
        <v>868</v>
      </c>
      <c r="I161" s="14">
        <v>100</v>
      </c>
      <c r="J161" s="14">
        <v>200</v>
      </c>
      <c r="K161" s="14">
        <v>200</v>
      </c>
      <c r="L161" s="10"/>
      <c r="M161" s="12"/>
    </row>
    <row r="162" s="1" customFormat="1" ht="36" spans="1:13">
      <c r="A162" s="10">
        <v>158</v>
      </c>
      <c r="B162" s="10"/>
      <c r="C162" s="11" t="s">
        <v>1946</v>
      </c>
      <c r="D162" s="11"/>
      <c r="E162" s="10"/>
      <c r="F162" s="11" t="s">
        <v>128</v>
      </c>
      <c r="G162" s="13"/>
      <c r="H162" s="11" t="s">
        <v>868</v>
      </c>
      <c r="I162" s="14">
        <v>1200</v>
      </c>
      <c r="J162" s="14">
        <v>3000</v>
      </c>
      <c r="K162" s="14">
        <v>3000</v>
      </c>
      <c r="L162" s="10"/>
      <c r="M162" s="12"/>
    </row>
    <row r="163" s="1" customFormat="1" ht="18" spans="1:13">
      <c r="A163" s="10">
        <v>159</v>
      </c>
      <c r="B163" s="10"/>
      <c r="C163" s="11" t="s">
        <v>1947</v>
      </c>
      <c r="D163" s="11"/>
      <c r="E163" s="10"/>
      <c r="F163" s="11" t="s">
        <v>128</v>
      </c>
      <c r="G163" s="13"/>
      <c r="H163" s="11" t="s">
        <v>868</v>
      </c>
      <c r="I163" s="14">
        <v>1200</v>
      </c>
      <c r="J163" s="14">
        <v>3000</v>
      </c>
      <c r="K163" s="14">
        <v>3000</v>
      </c>
      <c r="L163" s="10"/>
      <c r="M163" s="12"/>
    </row>
    <row r="164" s="1" customFormat="1" ht="317" spans="1:13">
      <c r="A164" s="10">
        <v>160</v>
      </c>
      <c r="B164" s="10"/>
      <c r="C164" s="11" t="s">
        <v>1948</v>
      </c>
      <c r="D164" s="38" t="s">
        <v>1949</v>
      </c>
      <c r="E164" s="34"/>
      <c r="F164" s="19" t="s">
        <v>128</v>
      </c>
      <c r="G164" s="11"/>
      <c r="H164" s="11" t="s">
        <v>868</v>
      </c>
      <c r="I164" s="14">
        <v>1200</v>
      </c>
      <c r="J164" s="14">
        <v>3000</v>
      </c>
      <c r="K164" s="14">
        <v>3000</v>
      </c>
      <c r="L164" s="10"/>
      <c r="M164" s="12"/>
    </row>
    <row r="165" s="1" customFormat="1" ht="18" spans="1:13">
      <c r="A165" s="10">
        <v>161</v>
      </c>
      <c r="B165" s="10"/>
      <c r="C165" s="11" t="s">
        <v>1950</v>
      </c>
      <c r="D165" s="11"/>
      <c r="E165" s="10"/>
      <c r="F165" s="11" t="s">
        <v>128</v>
      </c>
      <c r="G165" s="13"/>
      <c r="H165" s="11" t="s">
        <v>868</v>
      </c>
      <c r="I165" s="14">
        <v>100</v>
      </c>
      <c r="J165" s="14">
        <v>200</v>
      </c>
      <c r="K165" s="14">
        <v>200</v>
      </c>
      <c r="L165" s="10"/>
      <c r="M165" s="12"/>
    </row>
    <row r="166" s="1" customFormat="1" ht="18" spans="1:13">
      <c r="A166" s="10">
        <v>162</v>
      </c>
      <c r="B166" s="10"/>
      <c r="C166" s="11" t="s">
        <v>1951</v>
      </c>
      <c r="D166" s="11"/>
      <c r="E166" s="10"/>
      <c r="F166" s="11" t="s">
        <v>128</v>
      </c>
      <c r="G166" s="13"/>
      <c r="H166" s="11" t="s">
        <v>868</v>
      </c>
      <c r="I166" s="14">
        <v>500</v>
      </c>
      <c r="J166" s="14">
        <v>1000</v>
      </c>
      <c r="K166" s="14">
        <v>1000</v>
      </c>
      <c r="L166" s="10"/>
      <c r="M166" s="12"/>
    </row>
    <row r="167" s="1" customFormat="1" ht="18" spans="1:13">
      <c r="A167" s="10">
        <v>163</v>
      </c>
      <c r="B167" s="10"/>
      <c r="C167" s="11" t="s">
        <v>1952</v>
      </c>
      <c r="D167" s="11"/>
      <c r="E167" s="10"/>
      <c r="F167" s="11" t="s">
        <v>128</v>
      </c>
      <c r="G167" s="13"/>
      <c r="H167" s="11" t="s">
        <v>868</v>
      </c>
      <c r="I167" s="14">
        <v>300</v>
      </c>
      <c r="J167" s="14">
        <v>800</v>
      </c>
      <c r="K167" s="14">
        <v>800</v>
      </c>
      <c r="L167" s="10"/>
      <c r="M167" s="12"/>
    </row>
    <row r="168" s="1" customFormat="1" ht="18" spans="1:13">
      <c r="A168" s="10">
        <v>164</v>
      </c>
      <c r="B168" s="10"/>
      <c r="C168" s="11" t="s">
        <v>1953</v>
      </c>
      <c r="D168" s="11"/>
      <c r="E168" s="10"/>
      <c r="F168" s="11" t="s">
        <v>128</v>
      </c>
      <c r="G168" s="13"/>
      <c r="H168" s="11" t="s">
        <v>868</v>
      </c>
      <c r="I168" s="14">
        <v>300</v>
      </c>
      <c r="J168" s="14">
        <v>800</v>
      </c>
      <c r="K168" s="14">
        <v>800</v>
      </c>
      <c r="L168" s="10"/>
      <c r="M168" s="12"/>
    </row>
    <row r="169" s="1" customFormat="1" ht="18" spans="1:13">
      <c r="A169" s="10">
        <v>165</v>
      </c>
      <c r="B169" s="10"/>
      <c r="C169" s="11" t="s">
        <v>1954</v>
      </c>
      <c r="D169" s="11"/>
      <c r="E169" s="10"/>
      <c r="F169" s="11" t="s">
        <v>128</v>
      </c>
      <c r="G169" s="13"/>
      <c r="H169" s="11" t="s">
        <v>980</v>
      </c>
      <c r="I169" s="14">
        <v>30</v>
      </c>
      <c r="J169" s="14">
        <v>30</v>
      </c>
      <c r="K169" s="14">
        <v>30</v>
      </c>
      <c r="L169" s="10"/>
      <c r="M169" s="12"/>
    </row>
    <row r="170" s="1" customFormat="1" ht="18" spans="1:13">
      <c r="A170" s="10">
        <v>166</v>
      </c>
      <c r="B170" s="10"/>
      <c r="C170" s="11" t="s">
        <v>1955</v>
      </c>
      <c r="D170" s="11"/>
      <c r="E170" s="11"/>
      <c r="F170" s="11" t="s">
        <v>128</v>
      </c>
      <c r="G170" s="11"/>
      <c r="H170" s="11" t="s">
        <v>980</v>
      </c>
      <c r="I170" s="11">
        <v>40</v>
      </c>
      <c r="J170" s="11">
        <v>40</v>
      </c>
      <c r="K170" s="11">
        <v>40</v>
      </c>
      <c r="L170" s="11"/>
      <c r="M170" s="11"/>
    </row>
    <row r="171" s="1" customFormat="1" ht="18" spans="1:13">
      <c r="A171" s="10">
        <v>167</v>
      </c>
      <c r="B171" s="10"/>
      <c r="C171" s="11" t="s">
        <v>1956</v>
      </c>
      <c r="D171" s="11"/>
      <c r="E171" s="10"/>
      <c r="F171" s="11" t="s">
        <v>128</v>
      </c>
      <c r="G171" s="13"/>
      <c r="H171" s="11" t="s">
        <v>868</v>
      </c>
      <c r="I171" s="14">
        <v>800</v>
      </c>
      <c r="J171" s="14">
        <v>1500</v>
      </c>
      <c r="K171" s="14">
        <v>1500</v>
      </c>
      <c r="L171" s="10"/>
      <c r="M171" s="12"/>
    </row>
    <row r="172" s="1" customFormat="1" ht="18" spans="1:13">
      <c r="A172" s="10">
        <v>168</v>
      </c>
      <c r="B172" s="10"/>
      <c r="C172" s="11" t="s">
        <v>1957</v>
      </c>
      <c r="D172" s="11"/>
      <c r="E172" s="10"/>
      <c r="F172" s="11" t="s">
        <v>128</v>
      </c>
      <c r="G172" s="13"/>
      <c r="H172" s="11" t="s">
        <v>868</v>
      </c>
      <c r="I172" s="14">
        <v>800</v>
      </c>
      <c r="J172" s="14">
        <v>1500</v>
      </c>
      <c r="K172" s="14">
        <v>1500</v>
      </c>
      <c r="L172" s="10"/>
      <c r="M172" s="12"/>
    </row>
    <row r="173" s="1" customFormat="1" ht="18" spans="1:13">
      <c r="A173" s="10">
        <v>169</v>
      </c>
      <c r="B173" s="10"/>
      <c r="C173" s="11" t="s">
        <v>1958</v>
      </c>
      <c r="D173" s="11"/>
      <c r="E173" s="10"/>
      <c r="F173" s="11" t="s">
        <v>128</v>
      </c>
      <c r="G173" s="13"/>
      <c r="H173" s="11" t="s">
        <v>868</v>
      </c>
      <c r="I173" s="14">
        <v>800</v>
      </c>
      <c r="J173" s="14">
        <v>1500</v>
      </c>
      <c r="K173" s="14">
        <v>1500</v>
      </c>
      <c r="L173" s="10"/>
      <c r="M173" s="12"/>
    </row>
    <row r="174" s="1" customFormat="1" ht="18" spans="1:13">
      <c r="A174" s="10">
        <v>170</v>
      </c>
      <c r="B174" s="10"/>
      <c r="C174" s="11" t="s">
        <v>1959</v>
      </c>
      <c r="D174" s="11"/>
      <c r="E174" s="10"/>
      <c r="F174" s="11" t="s">
        <v>128</v>
      </c>
      <c r="G174" s="13"/>
      <c r="H174" s="11" t="s">
        <v>868</v>
      </c>
      <c r="I174" s="14">
        <v>500</v>
      </c>
      <c r="J174" s="14">
        <v>1000</v>
      </c>
      <c r="K174" s="14">
        <v>1000</v>
      </c>
      <c r="L174" s="10"/>
      <c r="M174" s="12"/>
    </row>
    <row r="175" s="1" customFormat="1" ht="18" spans="1:13">
      <c r="A175" s="10">
        <v>171</v>
      </c>
      <c r="B175" s="10"/>
      <c r="C175" s="11" t="s">
        <v>1960</v>
      </c>
      <c r="D175" s="11"/>
      <c r="E175" s="10"/>
      <c r="F175" s="11" t="s">
        <v>128</v>
      </c>
      <c r="G175" s="13"/>
      <c r="H175" s="11" t="s">
        <v>868</v>
      </c>
      <c r="I175" s="14">
        <v>500</v>
      </c>
      <c r="J175" s="14">
        <v>1000</v>
      </c>
      <c r="K175" s="14">
        <v>1000</v>
      </c>
      <c r="L175" s="10"/>
      <c r="M175" s="12"/>
    </row>
    <row r="176" s="1" customFormat="1" ht="176" spans="1:13">
      <c r="A176" s="10">
        <v>172</v>
      </c>
      <c r="B176" s="10"/>
      <c r="C176" s="11" t="s">
        <v>1961</v>
      </c>
      <c r="D176" s="11"/>
      <c r="E176" s="16" t="s">
        <v>1962</v>
      </c>
      <c r="F176" s="11" t="s">
        <v>24</v>
      </c>
      <c r="G176" s="33">
        <v>1</v>
      </c>
      <c r="H176" s="16" t="s">
        <v>108</v>
      </c>
      <c r="I176" s="16">
        <v>0</v>
      </c>
      <c r="J176" s="16">
        <v>0</v>
      </c>
      <c r="K176" s="16">
        <v>0</v>
      </c>
      <c r="L176" s="16" t="s">
        <v>1779</v>
      </c>
      <c r="M176" s="12"/>
    </row>
    <row r="177" s="1" customFormat="1" ht="18" spans="1:13">
      <c r="A177" s="10">
        <v>173</v>
      </c>
      <c r="B177" s="10"/>
      <c r="C177" s="11" t="s">
        <v>1963</v>
      </c>
      <c r="D177" s="11"/>
      <c r="E177" s="10"/>
      <c r="F177" s="11" t="s">
        <v>128</v>
      </c>
      <c r="G177" s="13"/>
      <c r="H177" s="11" t="s">
        <v>868</v>
      </c>
      <c r="I177" s="14">
        <v>2000</v>
      </c>
      <c r="J177" s="14">
        <v>4500</v>
      </c>
      <c r="K177" s="14">
        <v>4500</v>
      </c>
      <c r="L177" s="20" t="s">
        <v>880</v>
      </c>
      <c r="M177" s="12"/>
    </row>
    <row r="178" s="1" customFormat="1" ht="18" spans="1:13">
      <c r="A178" s="10">
        <v>174</v>
      </c>
      <c r="B178" s="10"/>
      <c r="C178" s="11" t="s">
        <v>1964</v>
      </c>
      <c r="D178" s="11"/>
      <c r="E178" s="10"/>
      <c r="F178" s="11" t="s">
        <v>128</v>
      </c>
      <c r="G178" s="13"/>
      <c r="H178" s="11" t="s">
        <v>868</v>
      </c>
      <c r="I178" s="14">
        <v>280</v>
      </c>
      <c r="J178" s="14">
        <v>280</v>
      </c>
      <c r="K178" s="14">
        <v>280</v>
      </c>
      <c r="L178" s="10"/>
      <c r="M178" s="12"/>
    </row>
    <row r="179" s="1" customFormat="1" ht="88" spans="1:13">
      <c r="A179" s="10">
        <v>175</v>
      </c>
      <c r="B179" s="10"/>
      <c r="C179" s="11" t="s">
        <v>1965</v>
      </c>
      <c r="D179" s="11"/>
      <c r="E179" s="10"/>
      <c r="F179" s="16" t="s">
        <v>128</v>
      </c>
      <c r="G179" s="16"/>
      <c r="H179" s="16" t="s">
        <v>868</v>
      </c>
      <c r="I179" s="16">
        <v>800</v>
      </c>
      <c r="J179" s="16">
        <v>1500</v>
      </c>
      <c r="K179" s="16">
        <v>1500</v>
      </c>
      <c r="L179" s="15" t="s">
        <v>1966</v>
      </c>
      <c r="M179" s="12"/>
    </row>
    <row r="180" s="1" customFormat="1" ht="18" spans="1:13">
      <c r="A180" s="10">
        <v>176</v>
      </c>
      <c r="B180" s="10"/>
      <c r="C180" s="11" t="s">
        <v>1967</v>
      </c>
      <c r="D180" s="11"/>
      <c r="E180" s="10"/>
      <c r="F180" s="11" t="s">
        <v>128</v>
      </c>
      <c r="G180" s="13"/>
      <c r="H180" s="11" t="s">
        <v>868</v>
      </c>
      <c r="I180" s="14">
        <v>500</v>
      </c>
      <c r="J180" s="14">
        <v>1000</v>
      </c>
      <c r="K180" s="14">
        <v>1000</v>
      </c>
      <c r="L180" s="10"/>
      <c r="M180" s="12"/>
    </row>
    <row r="181" s="1" customFormat="1" ht="18" spans="1:13">
      <c r="A181" s="10">
        <v>177</v>
      </c>
      <c r="B181" s="10"/>
      <c r="C181" s="11" t="s">
        <v>1968</v>
      </c>
      <c r="D181" s="11"/>
      <c r="E181" s="10"/>
      <c r="F181" s="11" t="s">
        <v>128</v>
      </c>
      <c r="G181" s="13"/>
      <c r="H181" s="11" t="s">
        <v>868</v>
      </c>
      <c r="I181" s="14">
        <v>1200</v>
      </c>
      <c r="J181" s="14">
        <v>3000</v>
      </c>
      <c r="K181" s="14">
        <v>3000</v>
      </c>
      <c r="L181" s="10"/>
      <c r="M181" s="12"/>
    </row>
    <row r="182" s="1" customFormat="1" ht="18" spans="1:13">
      <c r="A182" s="10">
        <v>178</v>
      </c>
      <c r="B182" s="10"/>
      <c r="C182" s="11" t="s">
        <v>1969</v>
      </c>
      <c r="D182" s="11"/>
      <c r="E182" s="10"/>
      <c r="F182" s="11" t="s">
        <v>128</v>
      </c>
      <c r="G182" s="13"/>
      <c r="H182" s="11" t="s">
        <v>868</v>
      </c>
      <c r="I182" s="14">
        <v>500</v>
      </c>
      <c r="J182" s="14">
        <v>1000</v>
      </c>
      <c r="K182" s="14">
        <v>1000</v>
      </c>
      <c r="L182" s="10"/>
      <c r="M182" s="12"/>
    </row>
    <row r="183" s="1" customFormat="1" ht="18" spans="1:13">
      <c r="A183" s="10">
        <v>179</v>
      </c>
      <c r="B183" s="10"/>
      <c r="C183" s="11" t="s">
        <v>1970</v>
      </c>
      <c r="D183" s="11"/>
      <c r="E183" s="10"/>
      <c r="F183" s="11" t="s">
        <v>128</v>
      </c>
      <c r="G183" s="13"/>
      <c r="H183" s="11" t="s">
        <v>868</v>
      </c>
      <c r="I183" s="14">
        <v>50</v>
      </c>
      <c r="J183" s="14">
        <v>50</v>
      </c>
      <c r="K183" s="14">
        <v>50</v>
      </c>
      <c r="L183" s="10"/>
      <c r="M183" s="12"/>
    </row>
    <row r="184" s="1" customFormat="1" ht="18" spans="1:13">
      <c r="A184" s="10">
        <v>180</v>
      </c>
      <c r="B184" s="10"/>
      <c r="C184" s="23" t="s">
        <v>1971</v>
      </c>
      <c r="D184" s="10"/>
      <c r="E184" s="10"/>
      <c r="F184" s="24" t="s">
        <v>128</v>
      </c>
      <c r="G184" s="25"/>
      <c r="H184" s="26" t="s">
        <v>868</v>
      </c>
      <c r="I184" s="27">
        <v>300</v>
      </c>
      <c r="J184" s="27">
        <v>800</v>
      </c>
      <c r="K184" s="27">
        <v>800</v>
      </c>
      <c r="L184" s="10"/>
      <c r="M184" s="12"/>
    </row>
    <row r="185" s="1" customFormat="1" ht="18" spans="1:13">
      <c r="A185" s="10">
        <v>181</v>
      </c>
      <c r="B185" s="10"/>
      <c r="C185" s="11" t="s">
        <v>1972</v>
      </c>
      <c r="D185" s="11"/>
      <c r="E185" s="10"/>
      <c r="F185" s="11" t="s">
        <v>128</v>
      </c>
      <c r="G185" s="13"/>
      <c r="H185" s="11" t="s">
        <v>868</v>
      </c>
      <c r="I185" s="14">
        <v>800</v>
      </c>
      <c r="J185" s="14">
        <v>1500</v>
      </c>
      <c r="K185" s="14">
        <v>1500</v>
      </c>
      <c r="L185" s="10"/>
      <c r="M185" s="12"/>
    </row>
    <row r="186" s="1" customFormat="1" ht="159" spans="1:13">
      <c r="A186" s="10">
        <v>182</v>
      </c>
      <c r="B186" s="10"/>
      <c r="C186" s="23" t="s">
        <v>1973</v>
      </c>
      <c r="D186" s="23" t="s">
        <v>1974</v>
      </c>
      <c r="E186" s="23"/>
      <c r="F186" s="23" t="s">
        <v>128</v>
      </c>
      <c r="G186" s="39">
        <v>0</v>
      </c>
      <c r="H186" s="23" t="s">
        <v>868</v>
      </c>
      <c r="I186" s="23">
        <v>1040</v>
      </c>
      <c r="J186" s="23">
        <v>1040</v>
      </c>
      <c r="K186" s="23">
        <v>1040</v>
      </c>
      <c r="L186" s="23" t="s">
        <v>1975</v>
      </c>
      <c r="M186" s="12"/>
    </row>
    <row r="187" s="1" customFormat="1" ht="36" spans="1:13">
      <c r="A187" s="10">
        <v>183</v>
      </c>
      <c r="B187" s="10"/>
      <c r="C187" s="23" t="s">
        <v>1976</v>
      </c>
      <c r="D187" s="23" t="s">
        <v>1977</v>
      </c>
      <c r="E187" s="23"/>
      <c r="F187" s="23" t="s">
        <v>128</v>
      </c>
      <c r="G187" s="23"/>
      <c r="H187" s="23" t="s">
        <v>1774</v>
      </c>
      <c r="I187" s="40">
        <v>8</v>
      </c>
      <c r="J187" s="40">
        <v>8</v>
      </c>
      <c r="K187" s="40">
        <v>8</v>
      </c>
      <c r="L187" s="23" t="s">
        <v>1978</v>
      </c>
      <c r="M187" s="12"/>
    </row>
    <row r="188" s="1" customFormat="1" ht="18" spans="1:13">
      <c r="A188" s="10">
        <v>184</v>
      </c>
      <c r="B188" s="10"/>
      <c r="C188" s="11" t="s">
        <v>1979</v>
      </c>
      <c r="D188" s="11"/>
      <c r="E188" s="10"/>
      <c r="F188" s="11" t="s">
        <v>128</v>
      </c>
      <c r="G188" s="13"/>
      <c r="H188" s="11" t="s">
        <v>868</v>
      </c>
      <c r="I188" s="14">
        <v>800</v>
      </c>
      <c r="J188" s="14">
        <v>1500</v>
      </c>
      <c r="K188" s="14">
        <v>1500</v>
      </c>
      <c r="L188" s="10"/>
      <c r="M188" s="12"/>
    </row>
    <row r="189" s="1" customFormat="1" ht="18" spans="1:13">
      <c r="A189" s="10">
        <v>185</v>
      </c>
      <c r="B189" s="10"/>
      <c r="C189" s="11" t="s">
        <v>1980</v>
      </c>
      <c r="D189" s="11"/>
      <c r="E189" s="10"/>
      <c r="F189" s="11" t="s">
        <v>128</v>
      </c>
      <c r="G189" s="13"/>
      <c r="H189" s="11" t="s">
        <v>868</v>
      </c>
      <c r="I189" s="14">
        <v>500</v>
      </c>
      <c r="J189" s="14">
        <v>1000</v>
      </c>
      <c r="K189" s="14">
        <v>1000</v>
      </c>
      <c r="L189" s="10"/>
      <c r="M189" s="12"/>
    </row>
    <row r="190" s="1" customFormat="1" ht="18" spans="1:13">
      <c r="A190" s="10">
        <v>186</v>
      </c>
      <c r="B190" s="10"/>
      <c r="C190" s="11" t="s">
        <v>1981</v>
      </c>
      <c r="D190" s="11"/>
      <c r="E190" s="10"/>
      <c r="F190" s="11" t="s">
        <v>128</v>
      </c>
      <c r="G190" s="13"/>
      <c r="H190" s="11" t="s">
        <v>868</v>
      </c>
      <c r="I190" s="14">
        <v>1200</v>
      </c>
      <c r="J190" s="14">
        <v>3000</v>
      </c>
      <c r="K190" s="14">
        <v>3000</v>
      </c>
      <c r="L190" s="10"/>
      <c r="M190" s="12"/>
    </row>
    <row r="191" s="1" customFormat="1" ht="18" spans="1:13">
      <c r="A191" s="10">
        <v>187</v>
      </c>
      <c r="B191" s="10"/>
      <c r="C191" s="11" t="s">
        <v>1982</v>
      </c>
      <c r="D191" s="11"/>
      <c r="E191" s="10"/>
      <c r="F191" s="11" t="s">
        <v>128</v>
      </c>
      <c r="G191" s="13"/>
      <c r="H191" s="11" t="s">
        <v>868</v>
      </c>
      <c r="I191" s="14">
        <v>2000</v>
      </c>
      <c r="J191" s="14">
        <v>4500</v>
      </c>
      <c r="K191" s="14">
        <v>4500</v>
      </c>
      <c r="L191" s="10"/>
      <c r="M191" s="12"/>
    </row>
    <row r="192" s="1" customFormat="1" ht="18" spans="1:13">
      <c r="A192" s="10">
        <v>188</v>
      </c>
      <c r="B192" s="10"/>
      <c r="C192" s="11" t="s">
        <v>1983</v>
      </c>
      <c r="D192" s="11"/>
      <c r="E192" s="10"/>
      <c r="F192" s="11" t="s">
        <v>128</v>
      </c>
      <c r="G192" s="13"/>
      <c r="H192" s="11" t="s">
        <v>868</v>
      </c>
      <c r="I192" s="14">
        <v>1200</v>
      </c>
      <c r="J192" s="14">
        <v>3000</v>
      </c>
      <c r="K192" s="14">
        <v>3000</v>
      </c>
      <c r="L192" s="10"/>
      <c r="M192" s="12"/>
    </row>
    <row r="193" s="1" customFormat="1" ht="18" spans="1:13">
      <c r="A193" s="10">
        <v>189</v>
      </c>
      <c r="B193" s="10"/>
      <c r="C193" s="23" t="s">
        <v>1984</v>
      </c>
      <c r="D193" s="10"/>
      <c r="E193" s="10"/>
      <c r="F193" s="35" t="s">
        <v>128</v>
      </c>
      <c r="G193" s="36"/>
      <c r="H193" s="35" t="s">
        <v>1774</v>
      </c>
      <c r="I193" s="37">
        <v>3</v>
      </c>
      <c r="J193" s="37">
        <v>3</v>
      </c>
      <c r="K193" s="37">
        <v>3</v>
      </c>
      <c r="L193" s="41" t="s">
        <v>1985</v>
      </c>
      <c r="M193" s="12"/>
    </row>
    <row r="194" s="1" customFormat="1" ht="88" spans="1:13">
      <c r="A194" s="10">
        <v>190</v>
      </c>
      <c r="B194" s="10"/>
      <c r="C194" s="11" t="s">
        <v>1986</v>
      </c>
      <c r="D194" s="11"/>
      <c r="E194" s="10"/>
      <c r="F194" s="11" t="s">
        <v>128</v>
      </c>
      <c r="G194" s="13"/>
      <c r="H194" s="11" t="s">
        <v>108</v>
      </c>
      <c r="I194" s="14">
        <v>8</v>
      </c>
      <c r="J194" s="14">
        <v>15</v>
      </c>
      <c r="K194" s="14">
        <v>15</v>
      </c>
      <c r="L194" s="11" t="s">
        <v>1987</v>
      </c>
      <c r="M194" s="12"/>
    </row>
    <row r="195" s="1" customFormat="1" ht="405" spans="1:13">
      <c r="A195" s="10">
        <v>191</v>
      </c>
      <c r="B195" s="10"/>
      <c r="C195" s="11" t="s">
        <v>1988</v>
      </c>
      <c r="D195" s="21" t="s">
        <v>1989</v>
      </c>
      <c r="E195" s="22"/>
      <c r="F195" s="19" t="s">
        <v>128</v>
      </c>
      <c r="G195" s="11"/>
      <c r="H195" s="11" t="s">
        <v>868</v>
      </c>
      <c r="I195" s="14">
        <v>2000</v>
      </c>
      <c r="J195" s="14">
        <v>4500</v>
      </c>
      <c r="K195" s="14">
        <v>4500</v>
      </c>
      <c r="L195" s="10"/>
      <c r="M195" s="12"/>
    </row>
    <row r="196" s="1" customFormat="1" ht="53" spans="1:13">
      <c r="A196" s="10">
        <v>192</v>
      </c>
      <c r="B196" s="10"/>
      <c r="C196" s="11" t="s">
        <v>1990</v>
      </c>
      <c r="D196" s="11"/>
      <c r="E196" s="10"/>
      <c r="F196" s="16" t="s">
        <v>128</v>
      </c>
      <c r="G196" s="16"/>
      <c r="H196" s="16" t="s">
        <v>1143</v>
      </c>
      <c r="I196" s="16">
        <v>1560</v>
      </c>
      <c r="J196" s="16">
        <v>3900</v>
      </c>
      <c r="K196" s="16">
        <v>3900</v>
      </c>
      <c r="L196" s="15" t="s">
        <v>1991</v>
      </c>
      <c r="M196" s="12"/>
    </row>
    <row r="197" s="1" customFormat="1" ht="18" spans="1:13">
      <c r="A197" s="10">
        <v>193</v>
      </c>
      <c r="B197" s="10"/>
      <c r="C197" s="11" t="s">
        <v>1992</v>
      </c>
      <c r="D197" s="11"/>
      <c r="E197" s="10"/>
      <c r="F197" s="11" t="s">
        <v>128</v>
      </c>
      <c r="G197" s="13"/>
      <c r="H197" s="11" t="s">
        <v>868</v>
      </c>
      <c r="I197" s="14">
        <v>1200</v>
      </c>
      <c r="J197" s="14">
        <v>3000</v>
      </c>
      <c r="K197" s="14">
        <v>3000</v>
      </c>
      <c r="L197" s="10"/>
      <c r="M197" s="12"/>
    </row>
    <row r="198" s="1" customFormat="1" ht="18" spans="1:13">
      <c r="A198" s="10">
        <v>194</v>
      </c>
      <c r="B198" s="10"/>
      <c r="C198" s="11" t="s">
        <v>1993</v>
      </c>
      <c r="D198" s="11"/>
      <c r="E198" s="10"/>
      <c r="F198" s="11" t="s">
        <v>128</v>
      </c>
      <c r="G198" s="13"/>
      <c r="H198" s="11" t="s">
        <v>868</v>
      </c>
      <c r="I198" s="14">
        <v>2000</v>
      </c>
      <c r="J198" s="14">
        <v>4500</v>
      </c>
      <c r="K198" s="14">
        <v>4500</v>
      </c>
      <c r="L198" s="10"/>
      <c r="M198" s="12"/>
    </row>
    <row r="199" s="1" customFormat="1" ht="18" spans="1:13">
      <c r="A199" s="10">
        <v>195</v>
      </c>
      <c r="B199" s="10"/>
      <c r="C199" s="11" t="s">
        <v>1994</v>
      </c>
      <c r="D199" s="11"/>
      <c r="E199" s="10"/>
      <c r="F199" s="11" t="s">
        <v>128</v>
      </c>
      <c r="G199" s="13"/>
      <c r="H199" s="11" t="s">
        <v>868</v>
      </c>
      <c r="I199" s="14">
        <v>800</v>
      </c>
      <c r="J199" s="14">
        <v>1500</v>
      </c>
      <c r="K199" s="14">
        <v>1500</v>
      </c>
      <c r="L199" s="10"/>
      <c r="M199" s="12"/>
    </row>
    <row r="200" s="1" customFormat="1" ht="18" spans="1:13">
      <c r="A200" s="10">
        <v>196</v>
      </c>
      <c r="B200" s="10"/>
      <c r="C200" s="11" t="s">
        <v>1995</v>
      </c>
      <c r="D200" s="11"/>
      <c r="E200" s="10"/>
      <c r="F200" s="11" t="s">
        <v>128</v>
      </c>
      <c r="G200" s="13"/>
      <c r="H200" s="11" t="s">
        <v>868</v>
      </c>
      <c r="I200" s="14">
        <v>1200</v>
      </c>
      <c r="J200" s="14">
        <v>3000</v>
      </c>
      <c r="K200" s="14">
        <v>3000</v>
      </c>
      <c r="L200" s="10"/>
      <c r="M200" s="12"/>
    </row>
    <row r="201" s="1" customFormat="1" ht="18" spans="1:13">
      <c r="A201" s="10">
        <v>197</v>
      </c>
      <c r="B201" s="10"/>
      <c r="C201" s="11" t="s">
        <v>1996</v>
      </c>
      <c r="D201" s="11"/>
      <c r="E201" s="10"/>
      <c r="F201" s="11" t="s">
        <v>128</v>
      </c>
      <c r="G201" s="13"/>
      <c r="H201" s="11" t="s">
        <v>868</v>
      </c>
      <c r="I201" s="14">
        <v>1200</v>
      </c>
      <c r="J201" s="14">
        <v>3000</v>
      </c>
      <c r="K201" s="14">
        <v>3000</v>
      </c>
      <c r="L201" s="10"/>
      <c r="M201" s="12"/>
    </row>
    <row r="202" s="1" customFormat="1" ht="18" spans="1:13">
      <c r="A202" s="10">
        <v>198</v>
      </c>
      <c r="B202" s="10"/>
      <c r="C202" s="11" t="s">
        <v>1997</v>
      </c>
      <c r="D202" s="11"/>
      <c r="E202" s="10"/>
      <c r="F202" s="11" t="s">
        <v>128</v>
      </c>
      <c r="G202" s="13"/>
      <c r="H202" s="11" t="s">
        <v>980</v>
      </c>
      <c r="I202" s="14">
        <v>45</v>
      </c>
      <c r="J202" s="14">
        <v>45</v>
      </c>
      <c r="K202" s="14">
        <v>45</v>
      </c>
      <c r="L202" s="10"/>
      <c r="M202" s="12"/>
    </row>
    <row r="203" s="1" customFormat="1" ht="18" spans="1:13">
      <c r="A203" s="10">
        <v>199</v>
      </c>
      <c r="B203" s="10"/>
      <c r="C203" s="11" t="s">
        <v>1998</v>
      </c>
      <c r="D203" s="11"/>
      <c r="E203" s="10"/>
      <c r="F203" s="11" t="s">
        <v>128</v>
      </c>
      <c r="G203" s="13"/>
      <c r="H203" s="11" t="s">
        <v>980</v>
      </c>
      <c r="I203" s="14">
        <v>40</v>
      </c>
      <c r="J203" s="14">
        <v>40</v>
      </c>
      <c r="K203" s="14">
        <v>40</v>
      </c>
      <c r="L203" s="10"/>
      <c r="M203" s="12"/>
    </row>
    <row r="204" s="1" customFormat="1" ht="18" spans="1:13">
      <c r="A204" s="10">
        <v>200</v>
      </c>
      <c r="B204" s="10"/>
      <c r="C204" s="11" t="s">
        <v>1999</v>
      </c>
      <c r="D204" s="11"/>
      <c r="E204" s="10"/>
      <c r="F204" s="11" t="s">
        <v>128</v>
      </c>
      <c r="G204" s="13"/>
      <c r="H204" s="11" t="s">
        <v>980</v>
      </c>
      <c r="I204" s="14">
        <v>80</v>
      </c>
      <c r="J204" s="14">
        <v>80</v>
      </c>
      <c r="K204" s="14">
        <v>80</v>
      </c>
      <c r="L204" s="10"/>
      <c r="M204" s="12"/>
    </row>
    <row r="205" s="1" customFormat="1" ht="18" spans="1:13">
      <c r="A205" s="10">
        <v>201</v>
      </c>
      <c r="B205" s="10"/>
      <c r="C205" s="23" t="s">
        <v>2000</v>
      </c>
      <c r="D205" s="10"/>
      <c r="E205" s="10"/>
      <c r="F205" s="35" t="s">
        <v>24</v>
      </c>
      <c r="G205" s="36"/>
      <c r="H205" s="35" t="s">
        <v>868</v>
      </c>
      <c r="I205" s="37">
        <v>0</v>
      </c>
      <c r="J205" s="37">
        <v>0</v>
      </c>
      <c r="K205" s="37">
        <v>0</v>
      </c>
      <c r="L205" s="10"/>
      <c r="M205" s="12"/>
    </row>
    <row r="206" s="1" customFormat="1" ht="18" spans="1:13">
      <c r="A206" s="10">
        <v>202</v>
      </c>
      <c r="B206" s="10"/>
      <c r="C206" s="11" t="s">
        <v>2001</v>
      </c>
      <c r="D206" s="11"/>
      <c r="E206" s="10"/>
      <c r="F206" s="11" t="s">
        <v>24</v>
      </c>
      <c r="G206" s="13">
        <v>1</v>
      </c>
      <c r="H206" s="11" t="s">
        <v>868</v>
      </c>
      <c r="I206" s="14">
        <v>0</v>
      </c>
      <c r="J206" s="14">
        <v>0</v>
      </c>
      <c r="K206" s="14">
        <v>0</v>
      </c>
      <c r="L206" s="10"/>
      <c r="M206" s="12"/>
    </row>
    <row r="207" s="1" customFormat="1" ht="18" spans="1:13">
      <c r="A207" s="10">
        <v>203</v>
      </c>
      <c r="B207" s="10"/>
      <c r="C207" s="11" t="s">
        <v>2002</v>
      </c>
      <c r="D207" s="11"/>
      <c r="E207" s="10"/>
      <c r="F207" s="11" t="s">
        <v>128</v>
      </c>
      <c r="G207" s="13"/>
      <c r="H207" s="11" t="s">
        <v>868</v>
      </c>
      <c r="I207" s="14">
        <v>300</v>
      </c>
      <c r="J207" s="14">
        <v>800</v>
      </c>
      <c r="K207" s="14">
        <v>800</v>
      </c>
      <c r="L207" s="10"/>
      <c r="M207" s="12"/>
    </row>
    <row r="208" s="1" customFormat="1" ht="18" spans="1:13">
      <c r="A208" s="10">
        <v>204</v>
      </c>
      <c r="B208" s="10"/>
      <c r="C208" s="23" t="s">
        <v>2003</v>
      </c>
      <c r="D208" s="10"/>
      <c r="E208" s="10"/>
      <c r="F208" s="35" t="s">
        <v>24</v>
      </c>
      <c r="G208" s="36"/>
      <c r="H208" s="35" t="s">
        <v>868</v>
      </c>
      <c r="I208" s="37">
        <v>0</v>
      </c>
      <c r="J208" s="37">
        <v>0</v>
      </c>
      <c r="K208" s="37">
        <v>0</v>
      </c>
      <c r="L208" s="10"/>
      <c r="M208" s="12"/>
    </row>
    <row r="209" ht="18" spans="1:13">
      <c r="A209" s="10">
        <v>205</v>
      </c>
      <c r="B209" s="10"/>
      <c r="C209" s="11" t="s">
        <v>2004</v>
      </c>
      <c r="D209" s="11"/>
      <c r="E209" s="10"/>
      <c r="F209" s="11" t="s">
        <v>128</v>
      </c>
      <c r="G209" s="13"/>
      <c r="H209" s="11" t="s">
        <v>868</v>
      </c>
      <c r="I209" s="14">
        <v>2000</v>
      </c>
      <c r="J209" s="14">
        <v>4500</v>
      </c>
      <c r="K209" s="14">
        <v>4500</v>
      </c>
      <c r="L209" s="10"/>
      <c r="M209" s="12"/>
    </row>
    <row r="210" ht="36" spans="1:13">
      <c r="A210" s="10">
        <v>206</v>
      </c>
      <c r="B210" s="10"/>
      <c r="C210" s="11" t="s">
        <v>2005</v>
      </c>
      <c r="D210" s="11"/>
      <c r="E210" s="10"/>
      <c r="F210" s="11" t="s">
        <v>128</v>
      </c>
      <c r="G210" s="11"/>
      <c r="H210" s="32" t="s">
        <v>108</v>
      </c>
      <c r="I210" s="14">
        <v>1200</v>
      </c>
      <c r="J210" s="14">
        <v>3000</v>
      </c>
      <c r="K210" s="14">
        <v>3000</v>
      </c>
      <c r="L210" s="32" t="s">
        <v>2006</v>
      </c>
      <c r="M210" s="12"/>
    </row>
    <row r="211" ht="36" spans="1:13">
      <c r="A211" s="10">
        <v>207</v>
      </c>
      <c r="B211" s="10"/>
      <c r="C211" s="11" t="s">
        <v>2007</v>
      </c>
      <c r="D211" s="11"/>
      <c r="E211" s="10"/>
      <c r="F211" s="11" t="s">
        <v>128</v>
      </c>
      <c r="G211" s="13"/>
      <c r="H211" s="11" t="s">
        <v>868</v>
      </c>
      <c r="I211" s="14">
        <v>1200</v>
      </c>
      <c r="J211" s="14">
        <v>3000</v>
      </c>
      <c r="K211" s="14">
        <v>3000</v>
      </c>
      <c r="L211" s="10"/>
      <c r="M211" s="12"/>
    </row>
    <row r="212" ht="18" spans="1:13">
      <c r="A212" s="10">
        <v>208</v>
      </c>
      <c r="B212" s="10"/>
      <c r="C212" s="11" t="s">
        <v>2008</v>
      </c>
      <c r="D212" s="11"/>
      <c r="E212" s="11"/>
      <c r="F212" s="11" t="s">
        <v>128</v>
      </c>
      <c r="G212" s="11"/>
      <c r="H212" s="11" t="s">
        <v>868</v>
      </c>
      <c r="I212" s="11">
        <v>500</v>
      </c>
      <c r="J212" s="11">
        <v>1000</v>
      </c>
      <c r="K212" s="11">
        <v>1000</v>
      </c>
      <c r="L212" s="11"/>
      <c r="M212" s="11"/>
    </row>
    <row r="213" ht="18" spans="1:13">
      <c r="A213" s="10">
        <v>209</v>
      </c>
      <c r="B213" s="10"/>
      <c r="C213" s="11" t="s">
        <v>2009</v>
      </c>
      <c r="D213" s="11"/>
      <c r="E213" s="10"/>
      <c r="F213" s="11" t="s">
        <v>128</v>
      </c>
      <c r="G213" s="13"/>
      <c r="H213" s="11" t="s">
        <v>868</v>
      </c>
      <c r="I213" s="14">
        <v>500</v>
      </c>
      <c r="J213" s="14">
        <v>1000</v>
      </c>
      <c r="K213" s="14">
        <v>1000</v>
      </c>
      <c r="L213" s="10"/>
      <c r="M213" s="12"/>
    </row>
    <row r="214" ht="18" spans="1:13">
      <c r="A214" s="10">
        <v>210</v>
      </c>
      <c r="B214" s="10"/>
      <c r="C214" s="11" t="s">
        <v>2010</v>
      </c>
      <c r="D214" s="11"/>
      <c r="E214" s="10"/>
      <c r="F214" s="11" t="s">
        <v>128</v>
      </c>
      <c r="G214" s="13"/>
      <c r="H214" s="11" t="s">
        <v>868</v>
      </c>
      <c r="I214" s="14">
        <v>300</v>
      </c>
      <c r="J214" s="14">
        <v>800</v>
      </c>
      <c r="K214" s="14">
        <v>800</v>
      </c>
      <c r="L214" s="10"/>
      <c r="M214" s="12"/>
    </row>
    <row r="215" ht="18" spans="1:13">
      <c r="A215" s="10">
        <v>211</v>
      </c>
      <c r="B215" s="10"/>
      <c r="C215" s="11" t="s">
        <v>2011</v>
      </c>
      <c r="D215" s="11"/>
      <c r="E215" s="10"/>
      <c r="F215" s="11" t="s">
        <v>128</v>
      </c>
      <c r="G215" s="13"/>
      <c r="H215" s="11" t="s">
        <v>868</v>
      </c>
      <c r="I215" s="14">
        <v>300</v>
      </c>
      <c r="J215" s="14">
        <v>800</v>
      </c>
      <c r="K215" s="14">
        <v>800</v>
      </c>
      <c r="L215" s="10"/>
      <c r="M215" s="12"/>
    </row>
    <row r="216" ht="18" spans="1:13">
      <c r="A216" s="10">
        <v>212</v>
      </c>
      <c r="B216" s="10"/>
      <c r="C216" s="23" t="s">
        <v>2012</v>
      </c>
      <c r="D216" s="24"/>
      <c r="E216" s="25"/>
      <c r="F216" s="24" t="s">
        <v>24</v>
      </c>
      <c r="G216" s="25"/>
      <c r="H216" s="26" t="s">
        <v>868</v>
      </c>
      <c r="I216" s="27">
        <v>0</v>
      </c>
      <c r="J216" s="27">
        <v>0</v>
      </c>
      <c r="K216" s="27">
        <v>0</v>
      </c>
      <c r="L216" s="10"/>
      <c r="M216" s="12"/>
    </row>
    <row r="217" ht="18" spans="1:13">
      <c r="A217" s="10">
        <v>213</v>
      </c>
      <c r="B217" s="10"/>
      <c r="C217" s="11" t="s">
        <v>2013</v>
      </c>
      <c r="D217" s="11"/>
      <c r="E217" s="10"/>
      <c r="F217" s="11" t="s">
        <v>128</v>
      </c>
      <c r="G217" s="13"/>
      <c r="H217" s="11" t="s">
        <v>868</v>
      </c>
      <c r="I217" s="14">
        <v>800</v>
      </c>
      <c r="J217" s="14">
        <v>1500</v>
      </c>
      <c r="K217" s="14">
        <v>1500</v>
      </c>
      <c r="L217" s="10"/>
      <c r="M217" s="12"/>
    </row>
    <row r="218" ht="141" spans="1:13">
      <c r="A218" s="10">
        <v>214</v>
      </c>
      <c r="B218" s="10"/>
      <c r="C218" s="11" t="s">
        <v>2014</v>
      </c>
      <c r="D218" s="17" t="s">
        <v>2015</v>
      </c>
      <c r="E218" s="18"/>
      <c r="F218" s="19" t="s">
        <v>128</v>
      </c>
      <c r="G218" s="16"/>
      <c r="H218" s="16" t="s">
        <v>502</v>
      </c>
      <c r="I218" s="16">
        <v>1560</v>
      </c>
      <c r="J218" s="16">
        <v>2500</v>
      </c>
      <c r="K218" s="16">
        <v>2500</v>
      </c>
      <c r="L218" s="16" t="s">
        <v>1779</v>
      </c>
      <c r="M218" s="12"/>
    </row>
    <row r="219" ht="18" spans="1:13">
      <c r="A219" s="10">
        <v>215</v>
      </c>
      <c r="B219" s="10"/>
      <c r="C219" s="11" t="s">
        <v>2016</v>
      </c>
      <c r="D219" s="11"/>
      <c r="E219" s="10"/>
      <c r="F219" s="11" t="s">
        <v>128</v>
      </c>
      <c r="G219" s="13"/>
      <c r="H219" s="11" t="s">
        <v>868</v>
      </c>
      <c r="I219" s="14">
        <v>300</v>
      </c>
      <c r="J219" s="14">
        <v>800</v>
      </c>
      <c r="K219" s="14">
        <v>800</v>
      </c>
      <c r="L219" s="10"/>
      <c r="M219" s="12"/>
    </row>
    <row r="220" ht="18" spans="1:13">
      <c r="A220" s="10">
        <v>216</v>
      </c>
      <c r="B220" s="10"/>
      <c r="C220" s="11" t="s">
        <v>2017</v>
      </c>
      <c r="D220" s="11"/>
      <c r="E220" s="10"/>
      <c r="F220" s="11" t="s">
        <v>128</v>
      </c>
      <c r="G220" s="13"/>
      <c r="H220" s="11" t="s">
        <v>868</v>
      </c>
      <c r="I220" s="14">
        <v>500</v>
      </c>
      <c r="J220" s="14">
        <v>1000</v>
      </c>
      <c r="K220" s="14">
        <v>1000</v>
      </c>
      <c r="L220" s="10"/>
      <c r="M220" s="12"/>
    </row>
    <row r="221" ht="18" spans="1:13">
      <c r="A221" s="10">
        <v>217</v>
      </c>
      <c r="B221" s="10"/>
      <c r="C221" s="11" t="s">
        <v>2018</v>
      </c>
      <c r="D221" s="11"/>
      <c r="E221" s="10"/>
      <c r="F221" s="11" t="s">
        <v>128</v>
      </c>
      <c r="G221" s="13"/>
      <c r="H221" s="11" t="s">
        <v>868</v>
      </c>
      <c r="I221" s="14">
        <v>1200</v>
      </c>
      <c r="J221" s="14">
        <v>3000</v>
      </c>
      <c r="K221" s="14">
        <v>3000</v>
      </c>
      <c r="L221" s="10"/>
      <c r="M221" s="12"/>
    </row>
    <row r="222" ht="18" spans="1:13">
      <c r="A222" s="10">
        <v>218</v>
      </c>
      <c r="B222" s="10"/>
      <c r="C222" s="11" t="s">
        <v>2019</v>
      </c>
      <c r="D222" s="11"/>
      <c r="E222" s="10"/>
      <c r="F222" s="11" t="s">
        <v>128</v>
      </c>
      <c r="G222" s="13"/>
      <c r="H222" s="11" t="s">
        <v>868</v>
      </c>
      <c r="I222" s="14">
        <v>300</v>
      </c>
      <c r="J222" s="14">
        <v>800</v>
      </c>
      <c r="K222" s="14">
        <v>800</v>
      </c>
      <c r="L222" s="10"/>
      <c r="M222" s="12"/>
    </row>
    <row r="223" ht="18" spans="1:13">
      <c r="A223" s="10">
        <v>219</v>
      </c>
      <c r="B223" s="10"/>
      <c r="C223" s="11" t="s">
        <v>2020</v>
      </c>
      <c r="D223" s="11"/>
      <c r="E223" s="10"/>
      <c r="F223" s="11" t="s">
        <v>128</v>
      </c>
      <c r="G223" s="13"/>
      <c r="H223" s="11" t="s">
        <v>868</v>
      </c>
      <c r="I223" s="14">
        <v>1200</v>
      </c>
      <c r="J223" s="14">
        <v>3000</v>
      </c>
      <c r="K223" s="14">
        <v>3000</v>
      </c>
      <c r="L223" s="10"/>
      <c r="M223" s="12"/>
    </row>
    <row r="224" ht="18" spans="1:13">
      <c r="A224" s="10">
        <v>220</v>
      </c>
      <c r="B224" s="10"/>
      <c r="C224" s="11" t="s">
        <v>2021</v>
      </c>
      <c r="D224" s="11"/>
      <c r="E224" s="10"/>
      <c r="F224" s="11" t="s">
        <v>128</v>
      </c>
      <c r="G224" s="13"/>
      <c r="H224" s="11" t="s">
        <v>868</v>
      </c>
      <c r="I224" s="14">
        <v>800</v>
      </c>
      <c r="J224" s="14">
        <v>1500</v>
      </c>
      <c r="K224" s="14">
        <v>1500</v>
      </c>
      <c r="L224" s="10"/>
      <c r="M224" s="12"/>
    </row>
    <row r="225" ht="18" spans="1:13">
      <c r="A225" s="10">
        <v>221</v>
      </c>
      <c r="B225" s="10"/>
      <c r="C225" s="11" t="s">
        <v>2022</v>
      </c>
      <c r="D225" s="11"/>
      <c r="E225" s="10"/>
      <c r="F225" s="11" t="s">
        <v>128</v>
      </c>
      <c r="G225" s="13"/>
      <c r="H225" s="11" t="s">
        <v>868</v>
      </c>
      <c r="I225" s="14">
        <v>2000</v>
      </c>
      <c r="J225" s="14">
        <v>4500</v>
      </c>
      <c r="K225" s="14">
        <v>4500</v>
      </c>
      <c r="L225" s="10"/>
      <c r="M225" s="12"/>
    </row>
    <row r="226" spans="1:13">
      <c r="A226" s="10">
        <v>222</v>
      </c>
      <c r="B226" s="10"/>
      <c r="C226" s="26" t="s">
        <v>2023</v>
      </c>
      <c r="D226" s="10"/>
      <c r="E226" s="10"/>
      <c r="F226" s="24" t="s">
        <v>128</v>
      </c>
      <c r="G226" s="25"/>
      <c r="H226" s="26" t="s">
        <v>868</v>
      </c>
      <c r="I226" s="27">
        <v>280</v>
      </c>
      <c r="J226" s="27">
        <v>280</v>
      </c>
      <c r="K226" s="27">
        <v>280</v>
      </c>
      <c r="L226" s="10"/>
      <c r="M226" s="12"/>
    </row>
    <row r="227" spans="1:13">
      <c r="A227" s="10">
        <v>223</v>
      </c>
      <c r="B227" s="10"/>
      <c r="C227" s="26" t="s">
        <v>2024</v>
      </c>
      <c r="D227" s="10"/>
      <c r="E227" s="10"/>
      <c r="F227" s="24" t="s">
        <v>128</v>
      </c>
      <c r="G227" s="25"/>
      <c r="H227" s="26" t="s">
        <v>868</v>
      </c>
      <c r="I227" s="27">
        <v>150</v>
      </c>
      <c r="J227" s="27">
        <v>400</v>
      </c>
      <c r="K227" s="27">
        <v>400</v>
      </c>
      <c r="L227" s="10"/>
      <c r="M227" s="12"/>
    </row>
    <row r="228" spans="1:13">
      <c r="A228" s="10">
        <v>224</v>
      </c>
      <c r="B228" s="10"/>
      <c r="C228" s="26" t="s">
        <v>2025</v>
      </c>
      <c r="D228" s="10"/>
      <c r="E228" s="10"/>
      <c r="F228" s="24" t="s">
        <v>128</v>
      </c>
      <c r="G228" s="25"/>
      <c r="H228" s="26" t="s">
        <v>868</v>
      </c>
      <c r="I228" s="27">
        <v>1200</v>
      </c>
      <c r="J228" s="27">
        <v>3000</v>
      </c>
      <c r="K228" s="27">
        <v>3000</v>
      </c>
      <c r="L228" s="10"/>
      <c r="M228" s="12"/>
    </row>
    <row r="229" spans="1:13">
      <c r="A229" s="10">
        <v>225</v>
      </c>
      <c r="B229" s="10"/>
      <c r="C229" s="26" t="s">
        <v>2026</v>
      </c>
      <c r="D229" s="10"/>
      <c r="E229" s="10"/>
      <c r="F229" s="24" t="s">
        <v>128</v>
      </c>
      <c r="G229" s="25"/>
      <c r="H229" s="26" t="s">
        <v>868</v>
      </c>
      <c r="I229" s="27">
        <v>800</v>
      </c>
      <c r="J229" s="27">
        <v>1500</v>
      </c>
      <c r="K229" s="27">
        <v>1500</v>
      </c>
      <c r="L229" s="10"/>
      <c r="M229" s="12"/>
    </row>
    <row r="230" spans="1:13">
      <c r="A230" s="10">
        <v>226</v>
      </c>
      <c r="B230" s="10"/>
      <c r="C230" s="26" t="s">
        <v>2027</v>
      </c>
      <c r="D230" s="10"/>
      <c r="E230" s="10"/>
      <c r="F230" s="24" t="s">
        <v>128</v>
      </c>
      <c r="G230" s="25"/>
      <c r="H230" s="26" t="s">
        <v>868</v>
      </c>
      <c r="I230" s="27">
        <v>1200</v>
      </c>
      <c r="J230" s="27">
        <v>3000</v>
      </c>
      <c r="K230" s="27">
        <v>3000</v>
      </c>
      <c r="L230" s="10"/>
      <c r="M230" s="12"/>
    </row>
    <row r="231" spans="1:13">
      <c r="A231" s="10">
        <v>227</v>
      </c>
      <c r="B231" s="10"/>
      <c r="C231" s="26" t="s">
        <v>1933</v>
      </c>
      <c r="D231" s="10"/>
      <c r="E231" s="10"/>
      <c r="F231" s="24" t="s">
        <v>128</v>
      </c>
      <c r="G231" s="25"/>
      <c r="H231" s="26" t="s">
        <v>868</v>
      </c>
      <c r="I231" s="27">
        <v>500</v>
      </c>
      <c r="J231" s="27">
        <v>1000</v>
      </c>
      <c r="K231" s="27">
        <v>1000</v>
      </c>
      <c r="L231" s="10"/>
      <c r="M231" s="12"/>
    </row>
    <row r="232" spans="1:13">
      <c r="A232" s="10">
        <v>228</v>
      </c>
      <c r="B232" s="10"/>
      <c r="C232" s="26" t="s">
        <v>1934</v>
      </c>
      <c r="D232" s="10"/>
      <c r="E232" s="10"/>
      <c r="F232" s="24" t="s">
        <v>128</v>
      </c>
      <c r="G232" s="25"/>
      <c r="H232" s="26" t="s">
        <v>868</v>
      </c>
      <c r="I232" s="27">
        <v>500</v>
      </c>
      <c r="J232" s="27">
        <v>1000</v>
      </c>
      <c r="K232" s="27">
        <v>1000</v>
      </c>
      <c r="L232" s="10"/>
      <c r="M232" s="12"/>
    </row>
    <row r="233" spans="1:13">
      <c r="A233" s="10">
        <v>229</v>
      </c>
      <c r="B233" s="10"/>
      <c r="C233" s="42" t="s">
        <v>2028</v>
      </c>
      <c r="D233" s="10"/>
      <c r="E233" s="10"/>
      <c r="F233" s="43" t="s">
        <v>128</v>
      </c>
      <c r="G233" s="44">
        <v>0</v>
      </c>
      <c r="H233" s="44" t="s">
        <v>868</v>
      </c>
      <c r="I233" s="43">
        <v>800</v>
      </c>
      <c r="J233" s="43">
        <v>1500</v>
      </c>
      <c r="K233" s="43">
        <v>1500</v>
      </c>
      <c r="L233" s="45" t="s">
        <v>1966</v>
      </c>
      <c r="M233" s="12"/>
    </row>
  </sheetData>
  <autoFilter xmlns:etc="http://www.wps.cn/officeDocument/2017/etCustomData" ref="A3:M233" etc:filterBottomFollowUsedRange="0">
    <sortState ref="A3:M233">
      <sortCondition ref="C3:C233"/>
    </sortState>
    <extLst/>
  </autoFilter>
  <mergeCells count="12">
    <mergeCell ref="A2:M2"/>
    <mergeCell ref="I3:K3"/>
    <mergeCell ref="A3:A4"/>
    <mergeCell ref="B3:B4"/>
    <mergeCell ref="C3:C4"/>
    <mergeCell ref="D3:D4"/>
    <mergeCell ref="E3:E4"/>
    <mergeCell ref="F3:F4"/>
    <mergeCell ref="G3:G4"/>
    <mergeCell ref="H3:H4"/>
    <mergeCell ref="L3:L4"/>
    <mergeCell ref="M3:M4"/>
  </mergeCells>
  <conditionalFormatting sqref="C226">
    <cfRule type="duplicateValues" dxfId="0" priority="14"/>
    <cfRule type="duplicateValues" dxfId="0" priority="13"/>
  </conditionalFormatting>
  <conditionalFormatting sqref="C227">
    <cfRule type="duplicateValues" dxfId="0" priority="12"/>
    <cfRule type="duplicateValues" dxfId="0" priority="11"/>
  </conditionalFormatting>
  <conditionalFormatting sqref="C228">
    <cfRule type="duplicateValues" dxfId="0" priority="10"/>
    <cfRule type="duplicateValues" dxfId="0" priority="9"/>
  </conditionalFormatting>
  <conditionalFormatting sqref="C229">
    <cfRule type="duplicateValues" dxfId="0" priority="8"/>
    <cfRule type="duplicateValues" dxfId="0" priority="7"/>
  </conditionalFormatting>
  <conditionalFormatting sqref="C230">
    <cfRule type="duplicateValues" dxfId="0" priority="6"/>
    <cfRule type="duplicateValues" dxfId="0" priority="5"/>
  </conditionalFormatting>
  <conditionalFormatting sqref="C233">
    <cfRule type="duplicateValues" dxfId="0" priority="2"/>
    <cfRule type="duplicateValues" dxfId="0" priority="1"/>
  </conditionalFormatting>
  <conditionalFormatting sqref="C231:C232">
    <cfRule type="duplicateValues" dxfId="0" priority="4"/>
    <cfRule type="duplicateValues" dxfId="0" priority="3"/>
  </conditionalFormatting>
  <conditionalFormatting sqref="C1:C225 C234:C1048576">
    <cfRule type="duplicateValues" dxfId="0" priority="15"/>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4</vt:i4>
      </vt:variant>
    </vt:vector>
  </HeadingPairs>
  <TitlesOfParts>
    <vt:vector size="4" baseType="lpstr">
      <vt:lpstr>附件1规范口腔类医疗服务项目医保支付表</vt:lpstr>
      <vt:lpstr>附件2废止口腔类部分医疗服务项目支付标准表</vt:lpstr>
      <vt:lpstr>附件1-规范骨骼肌肉类医疗服务价格项目医保支付表</vt:lpstr>
      <vt:lpstr>附件2-废止部分医疗服务项目医保支付标准表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WAITING</cp:lastModifiedBy>
  <dcterms:created xsi:type="dcterms:W3CDTF">2006-10-07T00:00:00Z</dcterms:created>
  <dcterms:modified xsi:type="dcterms:W3CDTF">2025-12-13T17:20:27Z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2052-12.1.24031.24031</vt:lpwstr>
  </property>
  <property fmtid="{D5CDD505-2E9C-101B-9397-08002B2CF9AE}" pid="3" name="ICV">
    <vt:lpwstr>7E99D50A5C804C628F95D2A1CD038EE0_13</vt:lpwstr>
  </property>
  <property fmtid="{D5CDD505-2E9C-101B-9397-08002B2CF9AE}" pid="4" name="KSOReadingLayout">
    <vt:bool>false</vt:bool>
  </property>
  <property fmtid="{D5CDD505-2E9C-101B-9397-08002B2CF9AE}" pid="5" name="CalculationRule">
    <vt:i4>0</vt:i4>
  </property>
</Properties>
</file>